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320" windowHeight="11020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  <definedName name="_xlnm.Print_Area" localSheetId="7">'2.8'!$A$1:$D$200</definedName>
  </definedNames>
  <calcPr calcId="144525"/>
</workbook>
</file>

<file path=xl/calcChain.xml><?xml version="1.0" encoding="utf-8"?>
<calcChain xmlns="http://schemas.openxmlformats.org/spreadsheetml/2006/main">
  <c r="D60" i="12" l="1"/>
  <c r="D52" i="12" s="1"/>
  <c r="D169" i="12"/>
  <c r="D94" i="12"/>
  <c r="D111" i="12"/>
  <c r="D170" i="12"/>
  <c r="G123" i="12"/>
  <c r="D128" i="12"/>
  <c r="F128" i="12"/>
  <c r="G128" i="12" s="1"/>
  <c r="D119" i="12"/>
  <c r="G122" i="12" s="1"/>
  <c r="D118" i="12"/>
  <c r="G121" i="12" s="1"/>
  <c r="G71" i="12"/>
  <c r="D158" i="12"/>
  <c r="D148" i="12"/>
  <c r="D138" i="12"/>
  <c r="D132" i="12"/>
  <c r="D133" i="12" s="1"/>
  <c r="D122" i="12"/>
  <c r="D131" i="12"/>
  <c r="D123" i="12"/>
  <c r="D121" i="12"/>
  <c r="G124" i="12" l="1"/>
  <c r="D10" i="12"/>
  <c r="D152" i="12"/>
  <c r="D154" i="12" s="1"/>
  <c r="D162" i="12"/>
  <c r="D164" i="12" s="1"/>
  <c r="D144" i="12"/>
  <c r="D168" i="12" l="1"/>
  <c r="D161" i="12"/>
  <c r="D151" i="12"/>
  <c r="D141" i="12"/>
  <c r="D172" i="12" l="1"/>
  <c r="D174" i="12" s="1"/>
  <c r="D171" i="12"/>
  <c r="D114" i="12" s="1"/>
  <c r="D112" i="12" s="1"/>
  <c r="D81" i="12"/>
  <c r="F84" i="12"/>
  <c r="F97" i="12" l="1"/>
  <c r="F100" i="12"/>
  <c r="D15" i="12"/>
  <c r="D16" i="12"/>
  <c r="D11" i="12"/>
  <c r="D24" i="12" s="1"/>
  <c r="D22" i="12" s="1"/>
  <c r="D21" i="12" l="1"/>
</calcChain>
</file>

<file path=xl/sharedStrings.xml><?xml version="1.0" encoding="utf-8"?>
<sst xmlns="http://schemas.openxmlformats.org/spreadsheetml/2006/main" count="1640" uniqueCount="431">
  <si>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</si>
  <si>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</si>
  <si>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</si>
  <si>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</si>
  <si>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</si>
  <si>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</si>
  <si>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</si>
  <si>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</si>
  <si>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</si>
  <si>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</si>
  <si>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</si>
  <si>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</si>
  <si>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</si>
  <si>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</si>
  <si>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</si>
  <si>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</si>
  <si>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</si>
  <si>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</si>
  <si>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</si>
  <si>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</si>
  <si>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</si>
  <si>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</si>
  <si>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</si>
  <si>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</si>
  <si>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</si>
  <si>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</si>
  <si>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</si>
  <si>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</si>
  <si>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</si>
  <si>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</si>
  <si>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</si>
  <si>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</si>
  <si>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</si>
  <si>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</si>
  <si>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</si>
  <si>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</si>
  <si>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</si>
  <si>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</si>
  <si>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</si>
  <si>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</si>
  <si>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</si>
  <si>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</si>
  <si>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</si>
  <si>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</si>
  <si>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</si>
  <si>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</si>
  <si>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</si>
  <si>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</si>
  <si>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</si>
  <si>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</si>
  <si>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</si>
  <si>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</si>
  <si>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</si>
  <si>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</si>
  <si>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</si>
  <si>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</si>
  <si>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</si>
  <si>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</si>
  <si>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</si>
  <si>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</si>
  <si>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</si>
  <si>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</si>
  <si>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</si>
  <si>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</si>
  <si>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</si>
  <si>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</si>
  <si>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</si>
  <si>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</si>
  <si>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</si>
  <si>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</si>
  <si>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</si>
  <si>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</si>
  <si>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</si>
  <si>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</si>
  <si>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</si>
  <si>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</si>
  <si>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</si>
  <si>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</si>
  <si>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</si>
  <si>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</si>
  <si>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</si>
  <si>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</si>
  <si>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</si>
  <si>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</si>
  <si>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</si>
  <si>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</si>
  <si>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</si>
  <si>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</si>
  <si>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</si>
  <si>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</si>
  <si>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</si>
  <si>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</si>
  <si>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</si>
  <si>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</si>
  <si>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</si>
  <si>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</si>
  <si>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</si>
  <si>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</si>
  <si>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</si>
  <si>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</si>
  <si>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</si>
  <si>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</si>
  <si>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</si>
  <si>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</si>
  <si>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</si>
  <si>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</si>
  <si>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</si>
  <si>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</si>
  <si>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</si>
  <si>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</si>
  <si>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</si>
  <si>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</si>
  <si>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</si>
  <si>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</si>
  <si>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</si>
  <si>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</si>
  <si>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</si>
  <si>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</si>
  <si>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</si>
  <si>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</si>
  <si>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</si>
  <si>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</si>
  <si>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</si>
  <si>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</si>
  <si>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</si>
  <si>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</si>
  <si>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</si>
  <si>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</si>
  <si>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</si>
  <si>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</si>
  <si>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</si>
  <si>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</si>
  <si>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</si>
  <si>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</si>
  <si>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</si>
  <si>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</si>
  <si>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</si>
  <si>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</si>
  <si>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</si>
  <si>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</si>
  <si>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</si>
  <si>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</si>
  <si>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</si>
  <si>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</si>
  <si>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</si>
  <si>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</si>
  <si>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</si>
  <si>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</si>
  <si>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</si>
  <si>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</si>
  <si>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</si>
  <si>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</si>
  <si>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</si>
  <si>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</si>
  <si>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</si>
  <si>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</si>
  <si>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</si>
  <si>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</si>
  <si>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</si>
  <si>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</si>
  <si>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</si>
  <si>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</si>
  <si>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</si>
  <si>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</si>
  <si>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</si>
  <si>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</si>
  <si>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</si>
  <si>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</si>
  <si>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</si>
  <si>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</si>
  <si>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</si>
  <si>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</si>
  <si>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</si>
  <si>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</si>
  <si>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</si>
  <si>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</si>
  <si>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</si>
  <si>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</si>
  <si>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</si>
  <si>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</si>
  <si>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</si>
  <si>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</si>
  <si>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</si>
  <si>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</si>
  <si>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</si>
  <si>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</si>
  <si>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</si>
  <si>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</si>
  <si>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</si>
  <si>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</si>
  <si>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</si>
  <si>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</si>
  <si>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</si>
  <si>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</si>
  <si>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</si>
  <si>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</si>
  <si>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</si>
  <si>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</si>
  <si>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</si>
  <si>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</si>
  <si>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</si>
  <si>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</si>
  <si>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</si>
  <si>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</si>
  <si>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</si>
  <si>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</si>
  <si>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</si>
  <si>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</si>
  <si>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</si>
  <si>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</si>
  <si>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</si>
  <si>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</si>
  <si>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</si>
  <si>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</si>
  <si>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</si>
  <si>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</si>
  <si>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</si>
  <si>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Форма 2. Сведения о многоквартирном доме, управление которым осуществляет управляющая организация ООО "ЖИЛКОМСЕРВИС"</t>
  </si>
  <si>
    <t>Договора управления МКД заключены с каждым собственником</t>
  </si>
  <si>
    <t>Формирование фонда капитального ремонта на счете регионального оператора Санкт-Петербурга</t>
  </si>
  <si>
    <t>Турбинная ул. д.7</t>
  </si>
  <si>
    <t>индивидуальный</t>
  </si>
  <si>
    <t>многоквартирный дом</t>
  </si>
  <si>
    <t>нет</t>
  </si>
  <si>
    <t>Уборка внутридомовых мест общего пользования</t>
  </si>
  <si>
    <t>кв.м</t>
  </si>
  <si>
    <t>по графику</t>
  </si>
  <si>
    <t>ООО "ЖИЛКОМСЕРВИС"</t>
  </si>
  <si>
    <t>Уборка придомовой территории</t>
  </si>
  <si>
    <t>Диспетчерская служба</t>
  </si>
  <si>
    <t>01.06.2011 г</t>
  </si>
  <si>
    <t>ежедневно</t>
  </si>
  <si>
    <t>Электроэнергия МОП</t>
  </si>
  <si>
    <t>через управляющаю компанию</t>
  </si>
  <si>
    <t>Главный бухгалтер</t>
  </si>
  <si>
    <t>01.06.2015 г</t>
  </si>
  <si>
    <t>Протокол общего собрания №1 от 24.10.2008 г</t>
  </si>
  <si>
    <t>Протокол общего собрания собственников №1 от 24.10.2008 г</t>
  </si>
  <si>
    <t>9 185.00</t>
  </si>
  <si>
    <t xml:space="preserve">                        есть</t>
  </si>
  <si>
    <t>свайный</t>
  </si>
  <si>
    <t xml:space="preserve">железобетонные </t>
  </si>
  <si>
    <t>каменные,кирпичные</t>
  </si>
  <si>
    <t>Скатная</t>
  </si>
  <si>
    <t>1 032.20</t>
  </si>
  <si>
    <t>отштукатуренный</t>
  </si>
  <si>
    <t>Из оцинкованной стали, Из металлочерепицы</t>
  </si>
  <si>
    <t>ГВС</t>
  </si>
  <si>
    <t>Установлен</t>
  </si>
  <si>
    <t>С интерфейсом передачи данных</t>
  </si>
  <si>
    <t>куб.м</t>
  </si>
  <si>
    <t>Отопление</t>
  </si>
  <si>
    <t>Гкалл</t>
  </si>
  <si>
    <t>ХВС</t>
  </si>
  <si>
    <t>Без интерфейса</t>
  </si>
  <si>
    <t>Электроснабжения</t>
  </si>
  <si>
    <t>кВт</t>
  </si>
  <si>
    <t>Центральное</t>
  </si>
  <si>
    <t>Приточная</t>
  </si>
  <si>
    <t>Отсутствует</t>
  </si>
  <si>
    <t>Наружние водостоки</t>
  </si>
  <si>
    <t>Эксплуатация ОДПУ</t>
  </si>
  <si>
    <t>Комитет по тарифам СПб</t>
  </si>
  <si>
    <t>№34269 от 04.05.2009</t>
  </si>
  <si>
    <t>норматив не предусмотрен законодательством</t>
  </si>
  <si>
    <t>Холодная вода</t>
  </si>
  <si>
    <t>№15-572301-ЖФ-ВС от 11.10.2011</t>
  </si>
  <si>
    <t>№15-653667-ЖФ-ВО от 20.04.2012</t>
  </si>
  <si>
    <t>Горячая вода</t>
  </si>
  <si>
    <t>№21749 от 01.02.2010</t>
  </si>
  <si>
    <t>Распоряжение №596-р от 19.12.2014</t>
  </si>
  <si>
    <t>Водоотведение ХВС и ГВС</t>
  </si>
  <si>
    <t>Согласно ОДПУ</t>
  </si>
  <si>
    <t>не используется</t>
  </si>
  <si>
    <t>Региональный оператор СПб</t>
  </si>
  <si>
    <t>№1 от 24.10.2008</t>
  </si>
  <si>
    <t>..\..\уставные документы\протоколы Т7\Протокол №1 от 24.10.2008.BMP</t>
  </si>
  <si>
    <t>№2 от 25.08.2008</t>
  </si>
  <si>
    <t>..\..\уставные документы\протоколы Т7\Протокол №2 от 25.08.2009.BMP</t>
  </si>
  <si>
    <t>б/н от 31.05.2011</t>
  </si>
  <si>
    <t>..\..\уставные документы\протоколы Т7\Протокол от 31.05.2011 Лист 1.jpg</t>
  </si>
  <si>
    <t>Извещение о выборе совета дома</t>
  </si>
  <si>
    <t>..\..\уставные документы\протоколы Т7\Протокол по выбору совета дома Лист 1.jpg</t>
  </si>
  <si>
    <t>Протокол</t>
  </si>
  <si>
    <t>..\..\уставные документы\протоколы Т7\Протокол по выбору совета дома Лист 2.jpg</t>
  </si>
  <si>
    <t>Содержание общего имущества</t>
  </si>
  <si>
    <t>кв.</t>
  </si>
  <si>
    <t>за 1 кв. м общей площади жилого помещения</t>
  </si>
  <si>
    <t xml:space="preserve"> текущий ремонт МКД, </t>
  </si>
  <si>
    <t>Эксплуатация приборов учета</t>
  </si>
  <si>
    <t>Управление многоквартирным домом</t>
  </si>
  <si>
    <t>Распоряжение Комитета по тарифам №79-р от 29.06.2016 г</t>
  </si>
  <si>
    <t>ПЗУ</t>
  </si>
  <si>
    <t>Т.П. Грачева</t>
  </si>
  <si>
    <t>13.03.2017 г</t>
  </si>
  <si>
    <t>Вывоз и утилизация ТБО</t>
  </si>
  <si>
    <t>АО «ПЕТРОЭЛЕКТРОСБЫТ»</t>
  </si>
  <si>
    <t>от 27.11.2015 № 377-р</t>
  </si>
  <si>
    <t>Распоряжение
Комитета
по тарифам
Санкт-Петербургас от 25.12.2015 № 430-р</t>
  </si>
  <si>
    <t>руб/куб.м</t>
  </si>
  <si>
    <t>ГУП "Водоканал"</t>
  </si>
  <si>
    <t>Распоряжение комитета по тарифам от 27.11.2015 № 377-р</t>
  </si>
  <si>
    <t>день/ночь</t>
  </si>
  <si>
    <t>руб/Квт.ч</t>
  </si>
  <si>
    <r>
      <t>м</t>
    </r>
    <r>
      <rPr>
        <vertAlign val="superscript"/>
        <sz val="11"/>
        <color rgb="FF000000"/>
        <rFont val="Calibri"/>
        <family val="2"/>
        <charset val="204"/>
        <scheme val="minor"/>
      </rPr>
      <t>3</t>
    </r>
    <r>
      <rPr>
        <sz val="8"/>
        <color rgb="FF000000"/>
        <rFont val="Calibri"/>
        <family val="2"/>
        <charset val="204"/>
        <scheme val="minor"/>
      </rPr>
      <t> в месяц на человека</t>
    </r>
  </si>
  <si>
    <r>
      <t>м</t>
    </r>
    <r>
      <rPr>
        <vertAlign val="superscript"/>
        <sz val="11"/>
        <color rgb="FF000000"/>
        <rFont val="Calibri"/>
        <family val="2"/>
        <charset val="204"/>
        <scheme val="minor"/>
      </rPr>
      <t>3</t>
    </r>
    <r>
      <rPr>
        <sz val="8"/>
        <color rgb="FF000000"/>
        <rFont val="Calibri"/>
        <family val="2"/>
        <charset val="204"/>
        <scheme val="minor"/>
      </rPr>
      <t> в месяц на кв. метр общей площади помещений, входящих в состав общего имущества в многоквартирном доме</t>
    </r>
  </si>
  <si>
    <t xml:space="preserve">РАСПОРЯЖЕНИЕ
от 19 октября 2016 г. N 119-р
 </t>
  </si>
  <si>
    <t>Горячее водоснабжение</t>
  </si>
  <si>
    <r>
      <t>руб./м</t>
    </r>
    <r>
      <rPr>
        <sz val="11"/>
        <color rgb="FF000000"/>
        <rFont val="Arial"/>
        <family val="2"/>
        <charset val="204"/>
      </rPr>
      <t>3</t>
    </r>
  </si>
  <si>
    <t>ПАО "ТГК-1"</t>
  </si>
  <si>
    <t>Распоряжение
Комитета
по тарифам
Санкт-Петербургаот 27.11.2015 № 377-р</t>
  </si>
  <si>
    <t>Теплоснабжение</t>
  </si>
  <si>
    <t>руб./Гкал</t>
  </si>
  <si>
    <t>Водоснабжение</t>
  </si>
  <si>
    <t>Водоотведение</t>
  </si>
  <si>
    <t>Содержание общего имущества в многоквартирном доме</t>
  </si>
  <si>
    <t>в том числе:</t>
  </si>
  <si>
    <t>Технические осмотры общего имущества МКД</t>
  </si>
  <si>
    <t>Исполнитель работы (услуги)</t>
  </si>
  <si>
    <t>Ежедневно, кроме выходных и праздничных дней</t>
  </si>
  <si>
    <t>Работы по договорам со специализированными организациями</t>
  </si>
  <si>
    <t>руб./кв.м</t>
  </si>
  <si>
    <t xml:space="preserve"> по мере необходимости</t>
  </si>
  <si>
    <t>Услуги аварийного обслуживания</t>
  </si>
  <si>
    <t xml:space="preserve"> круглосуточно, по мере необходимости</t>
  </si>
  <si>
    <t>Работы по подготовке дома к сезонной эксплуатации</t>
  </si>
  <si>
    <t>1,44</t>
  </si>
  <si>
    <t xml:space="preserve"> При подготовке к зиме</t>
  </si>
  <si>
    <t>Услуги по дератизации</t>
  </si>
  <si>
    <t>ОАО «Станция профилактической дезинфекции»</t>
  </si>
  <si>
    <t>ежемесячно</t>
  </si>
  <si>
    <t>Очистка кровли от наледи и уборка снега</t>
  </si>
  <si>
    <t xml:space="preserve"> два и более раза при снегопаде</t>
  </si>
  <si>
    <t>Уборка лестничных клеток</t>
  </si>
  <si>
    <t>руб</t>
  </si>
  <si>
    <t>По графику</t>
  </si>
  <si>
    <t>Вывоз твердых бытовых отходов:</t>
  </si>
  <si>
    <t>ЗАО "Завод Радиус"</t>
  </si>
  <si>
    <t xml:space="preserve"> по графику</t>
  </si>
  <si>
    <t>Текущий ремонт общего имущества в многоквартирном доме</t>
  </si>
  <si>
    <t>Домофоны, видеонаблюдение</t>
  </si>
  <si>
    <t>ИП "Алексеев О.Н."</t>
  </si>
  <si>
    <t>При выявлении неисправности</t>
  </si>
  <si>
    <t xml:space="preserve">Места общего пользования </t>
  </si>
  <si>
    <t>При проведении текущего ремонта</t>
  </si>
  <si>
    <t>Электроустановка</t>
  </si>
  <si>
    <t>по мере выявления</t>
  </si>
  <si>
    <t>Системы отопления, ГВС, ХВС, водоотведения</t>
  </si>
  <si>
    <t xml:space="preserve"> Оконные и дверные заполнения</t>
  </si>
  <si>
    <t>Ежедневно, кроме воскресных и праздничных дней</t>
  </si>
  <si>
    <t>Работы (услуги) по управлению многоквартирным домом</t>
  </si>
  <si>
    <t>Круглосуточно</t>
  </si>
  <si>
    <t>Обслуживание ВДГО</t>
  </si>
  <si>
    <t>ООО "Петербурггаз"</t>
  </si>
  <si>
    <t>По графику и заявкам</t>
  </si>
  <si>
    <t>Обслуживание ПЗУ (переговорно-замочных устройств)</t>
  </si>
  <si>
    <t>По заявкам</t>
  </si>
  <si>
    <t>Эксплуатация общедомовых приборов учета используемых энергоресурсов:</t>
  </si>
  <si>
    <t>Электросчетчики</t>
  </si>
  <si>
    <t>0,6</t>
  </si>
  <si>
    <t>Постоянно</t>
  </si>
  <si>
    <t>Узлы учета тепловой энергии</t>
  </si>
  <si>
    <t>Узлы учета холодной воды</t>
  </si>
  <si>
    <t>0,5</t>
  </si>
  <si>
    <t>Радио</t>
  </si>
  <si>
    <t>ФГУП «Российские сети вещания и оповещения»</t>
  </si>
  <si>
    <t>Антенна (кабельное телевидение)</t>
  </si>
  <si>
    <t>ОАО "Ростелеком"</t>
  </si>
  <si>
    <t>Кватт/ч</t>
  </si>
  <si>
    <t>м3</t>
  </si>
  <si>
    <t>0,37/0.39</t>
  </si>
  <si>
    <t>0.39/0.41</t>
  </si>
  <si>
    <t>1,27/1.75</t>
  </si>
  <si>
    <t>0,06/0.07</t>
  </si>
  <si>
    <t>0,51</t>
  </si>
  <si>
    <t xml:space="preserve"> Содержание ВДГО</t>
  </si>
  <si>
    <t>Фасад и внешнее благоустройство :</t>
  </si>
  <si>
    <t>установлены приборы учета</t>
  </si>
  <si>
    <t>согласно ОДПУ</t>
  </si>
  <si>
    <t>Электроэнергия день</t>
  </si>
  <si>
    <t>Электроэнергия ночь</t>
  </si>
  <si>
    <t xml:space="preserve">                                                                                                                                                                               </t>
  </si>
  <si>
    <t>очень высокий</t>
  </si>
  <si>
    <t>3-день 1.73-ночь</t>
  </si>
  <si>
    <t>22.03.2017 г</t>
  </si>
  <si>
    <t>21.4</t>
  </si>
  <si>
    <t>21.5</t>
  </si>
  <si>
    <t>21.6</t>
  </si>
  <si>
    <t>22</t>
  </si>
  <si>
    <t>22.1</t>
  </si>
  <si>
    <t>22.2</t>
  </si>
  <si>
    <t>22.3</t>
  </si>
  <si>
    <t>22.6</t>
  </si>
  <si>
    <t>22.7</t>
  </si>
  <si>
    <t>23</t>
  </si>
  <si>
    <t>24</t>
  </si>
  <si>
    <t>25</t>
  </si>
  <si>
    <t>26</t>
  </si>
  <si>
    <t>27</t>
  </si>
  <si>
    <t>27.1</t>
  </si>
  <si>
    <t>27.2</t>
  </si>
  <si>
    <t>27.3</t>
  </si>
  <si>
    <t>28</t>
  </si>
  <si>
    <t>29</t>
  </si>
  <si>
    <t>30</t>
  </si>
  <si>
    <t>33</t>
  </si>
  <si>
    <t>39</t>
  </si>
  <si>
    <t>40</t>
  </si>
  <si>
    <t>41</t>
  </si>
  <si>
    <t>42</t>
  </si>
  <si>
    <r>
      <t xml:space="preserve">1.       </t>
    </r>
    <r>
      <rPr>
        <b/>
        <sz val="14"/>
        <color indexed="8"/>
        <rFont val="Calibri"/>
        <family val="2"/>
        <charset val="204"/>
        <scheme val="minor"/>
      </rPr>
      <t> </t>
    </r>
  </si>
  <si>
    <r>
      <t xml:space="preserve">2.       </t>
    </r>
    <r>
      <rPr>
        <b/>
        <sz val="14"/>
        <color indexed="8"/>
        <rFont val="Calibri"/>
        <family val="2"/>
        <charset val="204"/>
        <scheme val="minor"/>
      </rPr>
      <t> </t>
    </r>
  </si>
  <si>
    <r>
      <t xml:space="preserve">3.       </t>
    </r>
    <r>
      <rPr>
        <b/>
        <sz val="14"/>
        <color indexed="8"/>
        <rFont val="Calibri"/>
        <family val="2"/>
        <charset val="204"/>
        <scheme val="minor"/>
      </rPr>
      <t> </t>
    </r>
  </si>
  <si>
    <r>
      <t xml:space="preserve">4.       </t>
    </r>
    <r>
      <rPr>
        <b/>
        <sz val="14"/>
        <color indexed="8"/>
        <rFont val="Calibri"/>
        <family val="2"/>
        <charset val="204"/>
        <scheme val="minor"/>
      </rPr>
      <t> </t>
    </r>
  </si>
  <si>
    <r>
      <t xml:space="preserve">5.       </t>
    </r>
    <r>
      <rPr>
        <b/>
        <sz val="14"/>
        <color indexed="8"/>
        <rFont val="Calibri"/>
        <family val="2"/>
        <charset val="204"/>
        <scheme val="minor"/>
      </rPr>
      <t> </t>
    </r>
  </si>
  <si>
    <r>
      <t xml:space="preserve">6.       </t>
    </r>
    <r>
      <rPr>
        <b/>
        <sz val="14"/>
        <color indexed="8"/>
        <rFont val="Calibri"/>
        <family val="2"/>
        <charset val="204"/>
        <scheme val="minor"/>
      </rPr>
      <t> </t>
    </r>
  </si>
  <si>
    <r>
      <t xml:space="preserve">7.       </t>
    </r>
    <r>
      <rPr>
        <b/>
        <sz val="14"/>
        <color indexed="8"/>
        <rFont val="Calibri"/>
        <family val="2"/>
        <charset val="204"/>
        <scheme val="minor"/>
      </rPr>
      <t> </t>
    </r>
  </si>
  <si>
    <r>
      <t xml:space="preserve">8.       </t>
    </r>
    <r>
      <rPr>
        <b/>
        <sz val="14"/>
        <color indexed="8"/>
        <rFont val="Calibri"/>
        <family val="2"/>
        <charset val="204"/>
        <scheme val="minor"/>
      </rPr>
      <t> </t>
    </r>
  </si>
  <si>
    <r>
      <t xml:space="preserve">9.       </t>
    </r>
    <r>
      <rPr>
        <b/>
        <sz val="14"/>
        <color indexed="8"/>
        <rFont val="Calibri"/>
        <family val="2"/>
        <charset val="204"/>
        <scheme val="minor"/>
      </rPr>
      <t> </t>
    </r>
  </si>
  <si>
    <r>
      <t xml:space="preserve">10.    </t>
    </r>
    <r>
      <rPr>
        <b/>
        <sz val="14"/>
        <color indexed="8"/>
        <rFont val="Calibri"/>
        <family val="2"/>
        <charset val="204"/>
        <scheme val="minor"/>
      </rPr>
      <t> </t>
    </r>
  </si>
  <si>
    <r>
      <t xml:space="preserve">11.    </t>
    </r>
    <r>
      <rPr>
        <b/>
        <sz val="14"/>
        <color indexed="8"/>
        <rFont val="Calibri"/>
        <family val="2"/>
        <charset val="204"/>
        <scheme val="minor"/>
      </rPr>
      <t> </t>
    </r>
  </si>
  <si>
    <r>
      <t xml:space="preserve">12.    </t>
    </r>
    <r>
      <rPr>
        <b/>
        <sz val="14"/>
        <color indexed="8"/>
        <rFont val="Calibri"/>
        <family val="2"/>
        <charset val="204"/>
        <scheme val="minor"/>
      </rPr>
      <t> </t>
    </r>
  </si>
  <si>
    <r>
      <t xml:space="preserve">13.    </t>
    </r>
    <r>
      <rPr>
        <b/>
        <sz val="14"/>
        <color indexed="8"/>
        <rFont val="Calibri"/>
        <family val="2"/>
        <charset val="204"/>
        <scheme val="minor"/>
      </rPr>
      <t> </t>
    </r>
  </si>
  <si>
    <r>
      <t xml:space="preserve">14.    </t>
    </r>
    <r>
      <rPr>
        <b/>
        <sz val="14"/>
        <color indexed="8"/>
        <rFont val="Calibri"/>
        <family val="2"/>
        <charset val="204"/>
        <scheme val="minor"/>
      </rPr>
      <t> </t>
    </r>
  </si>
  <si>
    <r>
      <t xml:space="preserve">15.    </t>
    </r>
    <r>
      <rPr>
        <b/>
        <sz val="14"/>
        <color indexed="8"/>
        <rFont val="Calibri"/>
        <family val="2"/>
        <charset val="204"/>
        <scheme val="minor"/>
      </rPr>
      <t> </t>
    </r>
  </si>
  <si>
    <r>
      <t xml:space="preserve">16.    </t>
    </r>
    <r>
      <rPr>
        <b/>
        <sz val="14"/>
        <color indexed="8"/>
        <rFont val="Calibri"/>
        <family val="2"/>
        <charset val="204"/>
        <scheme val="minor"/>
      </rPr>
      <t> </t>
    </r>
  </si>
  <si>
    <r>
      <t xml:space="preserve">17.    </t>
    </r>
    <r>
      <rPr>
        <b/>
        <sz val="14"/>
        <color indexed="8"/>
        <rFont val="Calibri"/>
        <family val="2"/>
        <charset val="204"/>
        <scheme val="minor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</si>
  <si>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4"/>
        <color indexed="30"/>
        <rFont val="Calibri"/>
        <family val="2"/>
        <charset val="204"/>
        <scheme val="minor"/>
      </rPr>
      <t>(заполняется по каждому виду работ)</t>
    </r>
  </si>
  <si>
    <t>Санкт-Петербург, ул. Турбинная ,д.7</t>
  </si>
  <si>
    <t xml:space="preserve"> </t>
  </si>
  <si>
    <t xml:space="preserve">Информация о ведении претензионно-исковой работы в отношении потребителей должников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</si>
</sst>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vertAlign val="superscript"/>
      <sz val="11"/>
      <color rgb="FF000000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4"/>
      <color indexed="3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0" borderId="0"/>
  </cellStyleXfs>
  <cellXfs count="165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9" fillId="0" borderId="0" xfId="0" applyFont="1"/>
    <xf numFmtId="49" fontId="6" fillId="0" borderId="0" xfId="0" applyNumberFormat="1" applyFont="1"/>
    <xf numFmtId="14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2" borderId="14" xfId="0" applyFont="1" applyFill="1" applyBorder="1" applyAlignment="1">
      <alignment horizontal="left" wrapText="1"/>
    </xf>
    <xf numFmtId="0" fontId="10" fillId="2" borderId="14" xfId="2" applyFont="1" applyFill="1" applyBorder="1" applyAlignment="1">
      <alignment horizontal="left" wrapText="1"/>
    </xf>
    <xf numFmtId="0" fontId="10" fillId="2" borderId="14" xfId="2" applyFont="1" applyFill="1" applyBorder="1" applyAlignment="1">
      <alignment horizontal="left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5" fillId="0" borderId="1" xfId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14" fontId="8" fillId="0" borderId="4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/>
    <xf numFmtId="0" fontId="5" fillId="0" borderId="0" xfId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3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11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6" fillId="0" borderId="0" xfId="0" applyFont="1" applyFill="1"/>
    <xf numFmtId="0" fontId="13" fillId="0" borderId="1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0" fillId="0" borderId="0" xfId="0" applyFont="1" applyFill="1"/>
    <xf numFmtId="0" fontId="8" fillId="0" borderId="1" xfId="0" applyFont="1" applyFill="1" applyBorder="1"/>
    <xf numFmtId="4" fontId="15" fillId="0" borderId="16" xfId="0" applyNumberFormat="1" applyFont="1" applyBorder="1" applyAlignment="1">
      <alignment horizontal="left" vertical="top" wrapText="1"/>
    </xf>
    <xf numFmtId="0" fontId="10" fillId="3" borderId="14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left" wrapText="1"/>
    </xf>
    <xf numFmtId="4" fontId="6" fillId="0" borderId="0" xfId="0" applyNumberFormat="1" applyFont="1"/>
    <xf numFmtId="2" fontId="6" fillId="0" borderId="0" xfId="0" applyNumberFormat="1" applyFont="1" applyFill="1" applyAlignment="1">
      <alignment horizontal="center"/>
    </xf>
    <xf numFmtId="49" fontId="18" fillId="0" borderId="0" xfId="0" applyNumberFormat="1" applyFont="1"/>
    <xf numFmtId="0" fontId="18" fillId="0" borderId="0" xfId="0" applyFont="1"/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14" fontId="16" fillId="0" borderId="1" xfId="0" applyNumberFormat="1" applyFont="1" applyFill="1" applyBorder="1" applyAlignment="1">
      <alignment horizontal="center" vertical="top" wrapText="1"/>
    </xf>
    <xf numFmtId="14" fontId="18" fillId="0" borderId="1" xfId="0" applyNumberFormat="1" applyFont="1" applyBorder="1" applyAlignment="1">
      <alignment horizontal="center" vertical="top" wrapText="1"/>
    </xf>
    <xf numFmtId="49" fontId="18" fillId="0" borderId="1" xfId="0" applyNumberFormat="1" applyFont="1" applyBorder="1" applyAlignment="1">
      <alignment vertical="top" wrapText="1"/>
    </xf>
    <xf numFmtId="49" fontId="17" fillId="0" borderId="15" xfId="0" applyNumberFormat="1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49" fontId="18" fillId="0" borderId="17" xfId="0" applyNumberFormat="1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49" fontId="22" fillId="0" borderId="17" xfId="0" applyNumberFormat="1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2" fillId="0" borderId="1" xfId="0" applyFont="1" applyBorder="1" applyAlignment="1">
      <alignment horizontal="left" vertical="top" wrapText="1"/>
    </xf>
    <xf numFmtId="0" fontId="18" fillId="0" borderId="19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2" fontId="22" fillId="0" borderId="17" xfId="0" applyNumberFormat="1" applyFont="1" applyBorder="1" applyAlignment="1">
      <alignment vertical="top" wrapText="1"/>
    </xf>
    <xf numFmtId="2" fontId="22" fillId="0" borderId="18" xfId="0" applyNumberFormat="1" applyFont="1" applyBorder="1" applyAlignment="1">
      <alignment vertical="top" wrapText="1"/>
    </xf>
    <xf numFmtId="2" fontId="18" fillId="0" borderId="17" xfId="0" applyNumberFormat="1" applyFont="1" applyBorder="1" applyAlignment="1">
      <alignment vertical="top" wrapText="1"/>
    </xf>
    <xf numFmtId="2" fontId="22" fillId="0" borderId="15" xfId="0" applyNumberFormat="1" applyFont="1" applyBorder="1" applyAlignment="1">
      <alignment vertical="top" wrapText="1"/>
    </xf>
    <xf numFmtId="2" fontId="22" fillId="0" borderId="16" xfId="0" applyNumberFormat="1" applyFont="1" applyBorder="1" applyAlignment="1">
      <alignment vertical="top" wrapText="1"/>
    </xf>
    <xf numFmtId="2" fontId="22" fillId="0" borderId="16" xfId="0" applyNumberFormat="1" applyFont="1" applyBorder="1" applyAlignment="1">
      <alignment horizontal="left" vertical="top" wrapText="1"/>
    </xf>
    <xf numFmtId="2" fontId="22" fillId="0" borderId="18" xfId="0" applyNumberFormat="1" applyFont="1" applyBorder="1" applyAlignment="1">
      <alignment horizontal="left" vertical="top" wrapText="1"/>
    </xf>
    <xf numFmtId="2" fontId="23" fillId="0" borderId="15" xfId="0" applyNumberFormat="1" applyFont="1" applyBorder="1" applyAlignment="1">
      <alignment vertical="top" wrapText="1"/>
    </xf>
    <xf numFmtId="2" fontId="23" fillId="0" borderId="16" xfId="0" applyNumberFormat="1" applyFont="1" applyBorder="1" applyAlignment="1">
      <alignment vertical="top" wrapText="1"/>
    </xf>
    <xf numFmtId="2" fontId="24" fillId="0" borderId="16" xfId="0" applyNumberFormat="1" applyFont="1" applyBorder="1" applyAlignment="1">
      <alignment horizontal="left" vertical="top" wrapText="1"/>
    </xf>
    <xf numFmtId="2" fontId="25" fillId="0" borderId="17" xfId="0" applyNumberFormat="1" applyFont="1" applyBorder="1" applyAlignment="1">
      <alignment vertical="top" wrapText="1"/>
    </xf>
    <xf numFmtId="2" fontId="25" fillId="0" borderId="18" xfId="0" applyNumberFormat="1" applyFont="1" applyBorder="1" applyAlignment="1">
      <alignment vertical="top" wrapText="1"/>
    </xf>
    <xf numFmtId="2" fontId="24" fillId="0" borderId="17" xfId="0" applyNumberFormat="1" applyFont="1" applyBorder="1" applyAlignment="1">
      <alignment vertical="top" wrapText="1"/>
    </xf>
    <xf numFmtId="2" fontId="24" fillId="0" borderId="18" xfId="0" applyNumberFormat="1" applyFont="1" applyBorder="1" applyAlignment="1">
      <alignment vertical="top" wrapText="1"/>
    </xf>
    <xf numFmtId="2" fontId="24" fillId="0" borderId="18" xfId="0" applyNumberFormat="1" applyFont="1" applyBorder="1" applyAlignment="1">
      <alignment horizontal="left" vertical="top" wrapText="1"/>
    </xf>
    <xf numFmtId="2" fontId="24" fillId="0" borderId="18" xfId="0" applyNumberFormat="1" applyFont="1" applyFill="1" applyBorder="1" applyAlignment="1">
      <alignment horizontal="left" vertical="top" wrapText="1"/>
    </xf>
    <xf numFmtId="2" fontId="25" fillId="0" borderId="23" xfId="0" applyNumberFormat="1" applyFont="1" applyBorder="1" applyAlignment="1">
      <alignment vertical="top" wrapText="1"/>
    </xf>
    <xf numFmtId="2" fontId="17" fillId="0" borderId="17" xfId="0" applyNumberFormat="1" applyFont="1" applyBorder="1" applyAlignment="1">
      <alignment vertical="top" wrapText="1"/>
    </xf>
    <xf numFmtId="2" fontId="17" fillId="0" borderId="18" xfId="0" applyNumberFormat="1" applyFont="1" applyBorder="1" applyAlignment="1">
      <alignment vertical="top" wrapText="1"/>
    </xf>
    <xf numFmtId="2" fontId="17" fillId="0" borderId="15" xfId="0" applyNumberFormat="1" applyFont="1" applyBorder="1" applyAlignment="1">
      <alignment vertical="top" wrapText="1"/>
    </xf>
    <xf numFmtId="2" fontId="17" fillId="0" borderId="16" xfId="0" applyNumberFormat="1" applyFont="1" applyBorder="1" applyAlignment="1">
      <alignment vertical="top" wrapText="1"/>
    </xf>
    <xf numFmtId="2" fontId="18" fillId="0" borderId="23" xfId="0" applyNumberFormat="1" applyFont="1" applyBorder="1" applyAlignment="1">
      <alignment vertical="top" wrapText="1"/>
    </xf>
    <xf numFmtId="2" fontId="16" fillId="0" borderId="1" xfId="0" applyNumberFormat="1" applyFont="1" applyBorder="1" applyAlignment="1">
      <alignment vertical="top" wrapText="1"/>
    </xf>
    <xf numFmtId="2" fontId="16" fillId="0" borderId="1" xfId="0" applyNumberFormat="1" applyFont="1" applyBorder="1" applyAlignment="1">
      <alignment horizontal="center" vertical="top" wrapText="1"/>
    </xf>
    <xf numFmtId="2" fontId="18" fillId="0" borderId="1" xfId="0" applyNumberFormat="1" applyFont="1" applyBorder="1" applyAlignment="1">
      <alignment horizontal="center" vertical="top" wrapText="1"/>
    </xf>
    <xf numFmtId="2" fontId="18" fillId="0" borderId="1" xfId="0" applyNumberFormat="1" applyFont="1" applyBorder="1" applyAlignment="1">
      <alignment vertical="top" wrapText="1"/>
    </xf>
    <xf numFmtId="2" fontId="16" fillId="0" borderId="1" xfId="0" applyNumberFormat="1" applyFont="1" applyBorder="1" applyAlignment="1">
      <alignment horizontal="left" vertical="top" wrapText="1"/>
    </xf>
    <xf numFmtId="2" fontId="18" fillId="0" borderId="1" xfId="0" applyNumberFormat="1" applyFont="1" applyFill="1" applyBorder="1" applyAlignment="1">
      <alignment horizontal="center" vertical="top" wrapText="1"/>
    </xf>
    <xf numFmtId="49" fontId="26" fillId="0" borderId="1" xfId="0" applyNumberFormat="1" applyFont="1" applyBorder="1" applyAlignment="1">
      <alignment horizontal="left" vertical="top" wrapText="1"/>
    </xf>
    <xf numFmtId="2" fontId="22" fillId="0" borderId="1" xfId="0" applyNumberFormat="1" applyFont="1" applyBorder="1" applyAlignment="1">
      <alignment vertical="top" wrapText="1"/>
    </xf>
    <xf numFmtId="2" fontId="26" fillId="0" borderId="1" xfId="0" applyNumberFormat="1" applyFont="1" applyBorder="1" applyAlignment="1">
      <alignment horizontal="center" vertical="top" wrapText="1"/>
    </xf>
    <xf numFmtId="2" fontId="22" fillId="0" borderId="1" xfId="0" applyNumberFormat="1" applyFont="1" applyBorder="1" applyAlignment="1">
      <alignment horizontal="center" vertical="top" wrapText="1"/>
    </xf>
    <xf numFmtId="2" fontId="16" fillId="0" borderId="1" xfId="0" applyNumberFormat="1" applyFont="1" applyFill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/>
    </xf>
    <xf numFmtId="0" fontId="7" fillId="0" borderId="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0" xfId="0" applyFont="1" applyAlignment="1">
      <alignment horizontal="justify" vertical="top"/>
    </xf>
    <xf numFmtId="2" fontId="16" fillId="0" borderId="21" xfId="0" applyNumberFormat="1" applyFont="1" applyBorder="1" applyAlignment="1">
      <alignment horizontal="center" vertical="top" wrapText="1"/>
    </xf>
    <xf numFmtId="2" fontId="16" fillId="0" borderId="22" xfId="0" applyNumberFormat="1" applyFont="1" applyBorder="1" applyAlignment="1">
      <alignment horizontal="center" vertical="top" wrapText="1"/>
    </xf>
    <xf numFmtId="2" fontId="18" fillId="0" borderId="21" xfId="0" applyNumberFormat="1" applyFont="1" applyBorder="1" applyAlignment="1">
      <alignment vertical="top" wrapText="1"/>
    </xf>
    <xf numFmtId="2" fontId="18" fillId="0" borderId="16" xfId="0" applyNumberFormat="1" applyFont="1" applyBorder="1" applyAlignment="1">
      <alignment vertical="top" wrapText="1"/>
    </xf>
    <xf numFmtId="0" fontId="17" fillId="0" borderId="0" xfId="0" applyFont="1" applyAlignment="1">
      <alignment horizontal="justify" vertical="top" wrapText="1"/>
    </xf>
    <xf numFmtId="0" fontId="17" fillId="0" borderId="1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8" fillId="0" borderId="21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2" fontId="16" fillId="0" borderId="21" xfId="0" applyNumberFormat="1" applyFont="1" applyBorder="1" applyAlignment="1">
      <alignment vertical="top" wrapText="1"/>
    </xf>
    <xf numFmtId="2" fontId="16" fillId="0" borderId="16" xfId="0" applyNumberFormat="1" applyFont="1" applyBorder="1" applyAlignment="1">
      <alignment vertical="top" wrapText="1"/>
    </xf>
    <xf numFmtId="2" fontId="25" fillId="0" borderId="21" xfId="0" applyNumberFormat="1" applyFont="1" applyBorder="1" applyAlignment="1">
      <alignment vertical="top" wrapText="1"/>
    </xf>
    <xf numFmtId="2" fontId="25" fillId="0" borderId="16" xfId="0" applyNumberFormat="1" applyFont="1" applyBorder="1" applyAlignment="1">
      <alignment vertical="top" wrapText="1"/>
    </xf>
    <xf numFmtId="0" fontId="18" fillId="0" borderId="0" xfId="0" applyFont="1" applyAlignment="1">
      <alignment wrapText="1"/>
    </xf>
    <xf numFmtId="2" fontId="17" fillId="0" borderId="1" xfId="0" applyNumberFormat="1" applyFont="1" applyBorder="1" applyAlignment="1">
      <alignment vertical="top" wrapText="1"/>
    </xf>
    <xf numFmtId="2" fontId="17" fillId="0" borderId="11" xfId="0" applyNumberFormat="1" applyFont="1" applyBorder="1" applyAlignment="1">
      <alignment vertical="top" wrapText="1"/>
    </xf>
    <xf numFmtId="2" fontId="17" fillId="0" borderId="12" xfId="0" applyNumberFormat="1" applyFont="1" applyBorder="1" applyAlignment="1">
      <alignment vertical="top" wrapText="1"/>
    </xf>
    <xf numFmtId="2" fontId="17" fillId="0" borderId="13" xfId="0" applyNumberFormat="1" applyFont="1" applyBorder="1" applyAlignment="1">
      <alignment vertical="top" wrapText="1"/>
    </xf>
    <xf numFmtId="2" fontId="17" fillId="0" borderId="24" xfId="0" applyNumberFormat="1" applyFont="1" applyBorder="1" applyAlignment="1">
      <alignment vertical="top" wrapText="1"/>
    </xf>
    <xf numFmtId="2" fontId="17" fillId="0" borderId="25" xfId="0" applyNumberFormat="1" applyFont="1" applyBorder="1" applyAlignment="1">
      <alignment vertical="top" wrapText="1"/>
    </xf>
    <xf numFmtId="2" fontId="17" fillId="0" borderId="26" xfId="0" applyNumberFormat="1" applyFont="1" applyBorder="1" applyAlignment="1">
      <alignment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../Users/Sergey/AppData/&#1091;&#1089;&#1090;&#1072;&#1074;&#1085;&#1099;&#1077;%20&#1076;&#1086;&#1082;&#1091;&#1084;&#1077;&#1085;&#1090;&#1099;/&#1044;&#1086;&#1075;&#1086;&#1074;&#1086;&#1088;&#1072;%20&#1089;%20&#1076;&#1086;&#1084;&#1072;&#1084;&#1080;/&#1044;&#1086;&#1075;&#1086;&#1074;&#1086;&#1088;%20&#1091;&#1087;&#1088;&#1072;&#1074;&#1083;&#1077;&#1085;&#1080;&#1103;%20&#1091;&#1083;.%20&#1058;&#1091;&#1088;&#1073;&#1080;&#1085;&#1085;&#1072;&#1103;%20&#1076;.7.do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Users/Sergey/AppData/&#1091;&#1089;&#1090;&#1072;&#1074;&#1085;&#1099;&#1077;%20&#1076;&#1086;&#1082;&#1091;&#1084;&#1077;&#1085;&#1090;&#1099;/&#1087;&#1088;&#1086;&#1090;&#1086;&#1082;&#1086;&#1083;&#1099;%20&#1058;7/&#1055;&#1088;&#1086;&#1090;&#1086;&#1082;&#1086;&#1083;%20&#1086;&#1090;%2031.05.2011%20&#1051;&#1080;&#1089;&#1090;%201.jpg" TargetMode="External"/><Relationship Id="rId2" Type="http://schemas.openxmlformats.org/officeDocument/2006/relationships/hyperlink" Target="../../../../../../Users/Sergey/AppData/&#1091;&#1089;&#1090;&#1072;&#1074;&#1085;&#1099;&#1077;%20&#1076;&#1086;&#1082;&#1091;&#1084;&#1077;&#1085;&#1090;&#1099;/&#1087;&#1088;&#1086;&#1090;&#1086;&#1082;&#1086;&#1083;&#1099;%20&#1058;7/&#1055;&#1088;&#1086;&#1090;&#1086;&#1082;&#1086;&#1083;%20&#8470;2%20&#1086;&#1090;%2025.08.2009.BMP" TargetMode="External"/><Relationship Id="rId1" Type="http://schemas.openxmlformats.org/officeDocument/2006/relationships/hyperlink" Target="../../../../../../Users/Sergey/AppData/&#1091;&#1089;&#1090;&#1072;&#1074;&#1085;&#1099;&#1077;%20&#1076;&#1086;&#1082;&#1091;&#1084;&#1077;&#1085;&#1090;&#1099;/&#1087;&#1088;&#1086;&#1090;&#1086;&#1082;&#1086;&#1083;&#1099;%20&#1058;7/&#1055;&#1088;&#1086;&#1090;&#1086;&#1082;&#1086;&#1083;%20&#8470;1%20&#1086;&#1090;%2024.10.2008.BMP" TargetMode="External"/><Relationship Id="rId5" Type="http://schemas.openxmlformats.org/officeDocument/2006/relationships/hyperlink" Target="../../../../../../Users/Sergey/AppData/&#1091;&#1089;&#1090;&#1072;&#1074;&#1085;&#1099;&#1077;%20&#1076;&#1086;&#1082;&#1091;&#1084;&#1077;&#1085;&#1090;&#1099;/&#1087;&#1088;&#1086;&#1090;&#1086;&#1082;&#1086;&#1083;&#1099;%20&#1058;7/&#1055;&#1088;&#1086;&#1090;&#1086;&#1082;&#1086;&#1083;%20&#1087;&#1086;%20&#1074;&#1099;&#1073;&#1086;&#1088;&#1091;%20&#1089;&#1086;&#1074;&#1077;&#1090;&#1072;%20&#1076;&#1086;&#1084;&#1072;%20&#1051;&#1080;&#1089;&#1090;%202.jpg" TargetMode="External"/><Relationship Id="rId4" Type="http://schemas.openxmlformats.org/officeDocument/2006/relationships/hyperlink" Target="../../../../../../Users/Sergey/AppData/&#1091;&#1089;&#1090;&#1072;&#1074;&#1085;&#1099;&#1077;%20&#1076;&#1086;&#1082;&#1091;&#1084;&#1077;&#1085;&#1090;&#1099;/&#1087;&#1088;&#1086;&#1090;&#1086;&#1082;&#1086;&#1083;&#1099;%20&#1058;7/&#1055;&#1088;&#1086;&#1090;&#1086;&#1082;&#1086;&#1083;%20&#1087;&#1086;%20&#1074;&#1099;&#1073;&#1086;&#1088;&#1091;%20&#1089;&#1086;&#1074;&#1077;&#1090;&#1072;%20&#1076;&#1086;&#1084;&#1072;%20&#1051;&#1080;&#1089;&#1090;%201.jp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8" workbookViewId="0">
      <selection activeCell="D43" sqref="D43"/>
    </sheetView>
  </sheetViews>
  <sheetFormatPr defaultColWidth="9.08984375" defaultRowHeight="15.5" x14ac:dyDescent="0.35"/>
  <cols>
    <col min="1" max="1" width="5.90625" style="1" customWidth="1"/>
    <col min="2" max="2" width="49.54296875" style="1" customWidth="1"/>
    <col min="3" max="3" width="11.453125" style="1" customWidth="1"/>
    <col min="4" max="4" width="32" style="1" customWidth="1"/>
    <col min="5" max="16384" width="9.08984375" style="1"/>
  </cols>
  <sheetData>
    <row r="1" spans="1:4" s="14" customFormat="1" ht="51.75" customHeight="1" x14ac:dyDescent="0.35">
      <c r="A1" s="123" t="s">
        <v>217</v>
      </c>
      <c r="B1" s="123"/>
      <c r="C1" s="123"/>
      <c r="D1" s="123"/>
    </row>
    <row r="2" spans="1:4" s="14" customFormat="1" x14ac:dyDescent="0.35"/>
    <row r="3" spans="1:4" s="14" customFormat="1" x14ac:dyDescent="0.35">
      <c r="A3" s="124" t="s">
        <v>20</v>
      </c>
      <c r="B3" s="124"/>
      <c r="C3" s="124"/>
      <c r="D3" s="124"/>
    </row>
    <row r="5" spans="1:4" ht="35.15" customHeight="1" x14ac:dyDescent="0.3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35">
      <c r="A6" s="4" t="s">
        <v>8</v>
      </c>
      <c r="B6" s="11" t="s">
        <v>4</v>
      </c>
      <c r="C6" s="5" t="s">
        <v>5</v>
      </c>
      <c r="D6" s="17">
        <v>42807</v>
      </c>
    </row>
    <row r="7" spans="1:4" s="6" customFormat="1" ht="18.75" customHeight="1" x14ac:dyDescent="0.35">
      <c r="A7" s="122" t="s">
        <v>21</v>
      </c>
      <c r="B7" s="122"/>
      <c r="C7" s="122"/>
      <c r="D7" s="122"/>
    </row>
    <row r="8" spans="1:4" s="6" customFormat="1" ht="30" customHeight="1" x14ac:dyDescent="0.35">
      <c r="A8" s="4" t="s">
        <v>140</v>
      </c>
      <c r="B8" s="3" t="s">
        <v>22</v>
      </c>
      <c r="C8" s="5" t="s">
        <v>5</v>
      </c>
      <c r="D8" s="5" t="s">
        <v>236</v>
      </c>
    </row>
    <row r="9" spans="1:4" s="6" customFormat="1" ht="47.25" customHeight="1" x14ac:dyDescent="0.35">
      <c r="A9" s="4" t="s">
        <v>141</v>
      </c>
      <c r="B9" s="3" t="s">
        <v>23</v>
      </c>
      <c r="C9" s="5" t="s">
        <v>5</v>
      </c>
      <c r="D9" s="24" t="s">
        <v>218</v>
      </c>
    </row>
    <row r="10" spans="1:4" s="6" customFormat="1" ht="20.25" customHeight="1" x14ac:dyDescent="0.35">
      <c r="A10" s="122" t="s">
        <v>45</v>
      </c>
      <c r="B10" s="122"/>
      <c r="C10" s="122"/>
      <c r="D10" s="122"/>
    </row>
    <row r="11" spans="1:4" s="6" customFormat="1" ht="63" customHeight="1" x14ac:dyDescent="0.35">
      <c r="A11" s="4" t="s">
        <v>142</v>
      </c>
      <c r="B11" s="7" t="s">
        <v>24</v>
      </c>
      <c r="C11" s="5" t="s">
        <v>5</v>
      </c>
      <c r="D11" s="5" t="s">
        <v>219</v>
      </c>
    </row>
    <row r="12" spans="1:4" s="6" customFormat="1" ht="30" customHeight="1" x14ac:dyDescent="0.35">
      <c r="A12" s="122" t="s">
        <v>25</v>
      </c>
      <c r="B12" s="122"/>
      <c r="C12" s="122"/>
      <c r="D12" s="122"/>
    </row>
    <row r="13" spans="1:4" s="6" customFormat="1" ht="20.149999999999999" customHeight="1" x14ac:dyDescent="0.35">
      <c r="A13" s="4" t="s">
        <v>143</v>
      </c>
      <c r="B13" s="7" t="s">
        <v>46</v>
      </c>
      <c r="C13" s="5" t="s">
        <v>5</v>
      </c>
      <c r="D13" s="5" t="s">
        <v>220</v>
      </c>
    </row>
    <row r="14" spans="1:4" s="6" customFormat="1" ht="20.149999999999999" customHeight="1" x14ac:dyDescent="0.35">
      <c r="A14" s="4" t="s">
        <v>144</v>
      </c>
      <c r="B14" s="7" t="s">
        <v>146</v>
      </c>
      <c r="C14" s="5" t="s">
        <v>5</v>
      </c>
      <c r="D14" s="5">
        <v>1931</v>
      </c>
    </row>
    <row r="15" spans="1:4" s="6" customFormat="1" ht="20.149999999999999" customHeight="1" x14ac:dyDescent="0.35">
      <c r="A15" s="4" t="s">
        <v>145</v>
      </c>
      <c r="B15" s="3" t="s">
        <v>26</v>
      </c>
      <c r="C15" s="8" t="s">
        <v>5</v>
      </c>
      <c r="D15" s="8" t="s">
        <v>221</v>
      </c>
    </row>
    <row r="16" spans="1:4" s="6" customFormat="1" ht="20.149999999999999" customHeight="1" x14ac:dyDescent="0.35">
      <c r="A16" s="4" t="s">
        <v>150</v>
      </c>
      <c r="B16" s="3" t="s">
        <v>27</v>
      </c>
      <c r="C16" s="8" t="s">
        <v>5</v>
      </c>
      <c r="D16" s="8" t="s">
        <v>222</v>
      </c>
    </row>
    <row r="17" spans="1:4" s="6" customFormat="1" ht="20.149999999999999" customHeight="1" x14ac:dyDescent="0.35">
      <c r="A17" s="4" t="s">
        <v>151</v>
      </c>
      <c r="B17" s="3" t="s">
        <v>28</v>
      </c>
      <c r="C17" s="8" t="s">
        <v>5</v>
      </c>
      <c r="D17" s="8">
        <v>6</v>
      </c>
    </row>
    <row r="18" spans="1:4" s="6" customFormat="1" ht="20.149999999999999" customHeight="1" x14ac:dyDescent="0.35">
      <c r="A18" s="4" t="s">
        <v>152</v>
      </c>
      <c r="B18" s="4" t="s">
        <v>40</v>
      </c>
      <c r="C18" s="8" t="s">
        <v>6</v>
      </c>
      <c r="D18" s="8">
        <v>6</v>
      </c>
    </row>
    <row r="19" spans="1:4" s="6" customFormat="1" ht="20.149999999999999" customHeight="1" x14ac:dyDescent="0.35">
      <c r="A19" s="4" t="s">
        <v>153</v>
      </c>
      <c r="B19" s="4" t="s">
        <v>41</v>
      </c>
      <c r="C19" s="8" t="s">
        <v>6</v>
      </c>
      <c r="D19" s="8">
        <v>6</v>
      </c>
    </row>
    <row r="20" spans="1:4" s="6" customFormat="1" ht="20.149999999999999" customHeight="1" x14ac:dyDescent="0.35">
      <c r="A20" s="4" t="s">
        <v>154</v>
      </c>
      <c r="B20" s="3" t="s">
        <v>29</v>
      </c>
      <c r="C20" s="8" t="s">
        <v>6</v>
      </c>
      <c r="D20" s="8">
        <v>11</v>
      </c>
    </row>
    <row r="21" spans="1:4" s="6" customFormat="1" ht="20.149999999999999" customHeight="1" x14ac:dyDescent="0.35">
      <c r="A21" s="4" t="s">
        <v>155</v>
      </c>
      <c r="B21" s="3" t="s">
        <v>30</v>
      </c>
      <c r="C21" s="8" t="s">
        <v>6</v>
      </c>
      <c r="D21" s="8">
        <v>0</v>
      </c>
    </row>
    <row r="22" spans="1:4" s="6" customFormat="1" ht="20.149999999999999" customHeight="1" x14ac:dyDescent="0.35">
      <c r="A22" s="4" t="s">
        <v>156</v>
      </c>
      <c r="B22" s="3" t="s">
        <v>147</v>
      </c>
      <c r="C22" s="8"/>
      <c r="D22" s="8"/>
    </row>
    <row r="23" spans="1:4" s="6" customFormat="1" ht="20.149999999999999" customHeight="1" x14ac:dyDescent="0.35">
      <c r="A23" s="4" t="s">
        <v>157</v>
      </c>
      <c r="B23" s="9" t="s">
        <v>148</v>
      </c>
      <c r="C23" s="8" t="s">
        <v>6</v>
      </c>
      <c r="D23" s="8">
        <v>173</v>
      </c>
    </row>
    <row r="24" spans="1:4" s="6" customFormat="1" ht="20.149999999999999" customHeight="1" x14ac:dyDescent="0.35">
      <c r="A24" s="4" t="s">
        <v>158</v>
      </c>
      <c r="B24" s="9" t="s">
        <v>149</v>
      </c>
      <c r="C24" s="8" t="s">
        <v>6</v>
      </c>
      <c r="D24" s="8">
        <v>10</v>
      </c>
    </row>
    <row r="25" spans="1:4" s="6" customFormat="1" ht="20.149999999999999" customHeight="1" x14ac:dyDescent="0.35">
      <c r="A25" s="4" t="s">
        <v>159</v>
      </c>
      <c r="B25" s="3" t="s">
        <v>31</v>
      </c>
      <c r="C25" s="5" t="s">
        <v>7</v>
      </c>
      <c r="D25" s="5" t="s">
        <v>238</v>
      </c>
    </row>
    <row r="26" spans="1:4" s="6" customFormat="1" ht="20.149999999999999" customHeight="1" x14ac:dyDescent="0.35">
      <c r="A26" s="4" t="s">
        <v>160</v>
      </c>
      <c r="B26" s="4" t="s">
        <v>42</v>
      </c>
      <c r="C26" s="5" t="s">
        <v>7</v>
      </c>
      <c r="D26" s="5">
        <v>8036.7</v>
      </c>
    </row>
    <row r="27" spans="1:4" s="6" customFormat="1" ht="20.149999999999999" customHeight="1" x14ac:dyDescent="0.35">
      <c r="A27" s="4" t="s">
        <v>161</v>
      </c>
      <c r="B27" s="4" t="s">
        <v>43</v>
      </c>
      <c r="C27" s="5" t="s">
        <v>7</v>
      </c>
      <c r="D27" s="5">
        <v>97.8</v>
      </c>
    </row>
    <row r="28" spans="1:4" s="6" customFormat="1" ht="30" customHeight="1" x14ac:dyDescent="0.35">
      <c r="A28" s="4" t="s">
        <v>162</v>
      </c>
      <c r="B28" s="4" t="s">
        <v>44</v>
      </c>
      <c r="C28" s="5" t="s">
        <v>7</v>
      </c>
      <c r="D28" s="5">
        <v>97.8</v>
      </c>
    </row>
    <row r="29" spans="1:4" s="6" customFormat="1" ht="33" customHeight="1" x14ac:dyDescent="0.35">
      <c r="A29" s="4" t="s">
        <v>166</v>
      </c>
      <c r="B29" s="3" t="s">
        <v>163</v>
      </c>
      <c r="C29" s="5" t="s">
        <v>5</v>
      </c>
      <c r="D29" s="5"/>
    </row>
    <row r="30" spans="1:4" s="6" customFormat="1" ht="30" customHeight="1" x14ac:dyDescent="0.35">
      <c r="A30" s="4" t="s">
        <v>167</v>
      </c>
      <c r="B30" s="3" t="s">
        <v>164</v>
      </c>
      <c r="C30" s="5" t="s">
        <v>7</v>
      </c>
      <c r="D30" s="5">
        <v>8310</v>
      </c>
    </row>
    <row r="31" spans="1:4" s="6" customFormat="1" ht="21" customHeight="1" x14ac:dyDescent="0.35">
      <c r="A31" s="4" t="s">
        <v>168</v>
      </c>
      <c r="B31" s="3" t="s">
        <v>165</v>
      </c>
      <c r="C31" s="5" t="s">
        <v>7</v>
      </c>
      <c r="D31" s="5" t="s">
        <v>223</v>
      </c>
    </row>
    <row r="32" spans="1:4" s="6" customFormat="1" ht="20.149999999999999" customHeight="1" x14ac:dyDescent="0.35">
      <c r="A32" s="4" t="s">
        <v>169</v>
      </c>
      <c r="B32" s="3" t="s">
        <v>32</v>
      </c>
      <c r="C32" s="5" t="s">
        <v>5</v>
      </c>
      <c r="D32" s="5" t="s">
        <v>223</v>
      </c>
    </row>
    <row r="33" spans="1:4" s="6" customFormat="1" ht="29.25" customHeight="1" x14ac:dyDescent="0.35">
      <c r="A33" s="4" t="s">
        <v>173</v>
      </c>
      <c r="B33" s="3" t="s">
        <v>170</v>
      </c>
      <c r="C33" s="5" t="s">
        <v>5</v>
      </c>
      <c r="D33" s="8" t="s">
        <v>223</v>
      </c>
    </row>
    <row r="34" spans="1:4" s="6" customFormat="1" ht="20.149999999999999" customHeight="1" x14ac:dyDescent="0.35">
      <c r="A34" s="4" t="s">
        <v>174</v>
      </c>
      <c r="B34" s="3" t="s">
        <v>171</v>
      </c>
      <c r="C34" s="5" t="s">
        <v>5</v>
      </c>
      <c r="D34" s="5" t="s">
        <v>223</v>
      </c>
    </row>
    <row r="35" spans="1:4" s="6" customFormat="1" ht="20.149999999999999" customHeight="1" x14ac:dyDescent="0.35">
      <c r="A35" s="4" t="s">
        <v>175</v>
      </c>
      <c r="B35" s="3" t="s">
        <v>172</v>
      </c>
      <c r="C35" s="5" t="s">
        <v>5</v>
      </c>
      <c r="D35" s="5" t="s">
        <v>382</v>
      </c>
    </row>
    <row r="36" spans="1:4" s="6" customFormat="1" ht="20.149999999999999" customHeight="1" x14ac:dyDescent="0.35">
      <c r="A36" s="4" t="s">
        <v>176</v>
      </c>
      <c r="B36" s="3" t="s">
        <v>33</v>
      </c>
      <c r="C36" s="5" t="s">
        <v>5</v>
      </c>
      <c r="D36" s="5"/>
    </row>
    <row r="37" spans="1:4" s="6" customFormat="1" ht="20.25" customHeight="1" x14ac:dyDescent="0.35">
      <c r="A37" s="122" t="s">
        <v>36</v>
      </c>
      <c r="B37" s="122"/>
      <c r="C37" s="122"/>
      <c r="D37" s="122"/>
    </row>
    <row r="38" spans="1:4" s="6" customFormat="1" ht="20.149999999999999" customHeight="1" x14ac:dyDescent="0.35">
      <c r="A38" s="4" t="s">
        <v>177</v>
      </c>
      <c r="B38" s="3" t="s">
        <v>37</v>
      </c>
      <c r="C38" s="13" t="s">
        <v>5</v>
      </c>
      <c r="D38" s="22" t="s">
        <v>239</v>
      </c>
    </row>
    <row r="39" spans="1:4" s="6" customFormat="1" ht="20.149999999999999" customHeight="1" x14ac:dyDescent="0.35">
      <c r="A39" s="4" t="s">
        <v>178</v>
      </c>
      <c r="B39" s="3" t="s">
        <v>38</v>
      </c>
      <c r="C39" s="13" t="s">
        <v>5</v>
      </c>
      <c r="D39" s="11"/>
    </row>
    <row r="40" spans="1:4" s="6" customFormat="1" ht="20.149999999999999" customHeight="1" x14ac:dyDescent="0.35">
      <c r="A40" s="4" t="s">
        <v>179</v>
      </c>
      <c r="B40" s="3" t="s">
        <v>39</v>
      </c>
      <c r="C40" s="13" t="s">
        <v>5</v>
      </c>
      <c r="D40" s="13"/>
    </row>
    <row r="41" spans="1:4" s="6" customFormat="1" x14ac:dyDescent="0.3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opLeftCell="A49" zoomScale="115" zoomScaleNormal="115" workbookViewId="0">
      <selection activeCell="D9" sqref="D9"/>
    </sheetView>
  </sheetViews>
  <sheetFormatPr defaultColWidth="9.08984375" defaultRowHeight="15.5" x14ac:dyDescent="0.35"/>
  <cols>
    <col min="1" max="1" width="5.90625" style="1" customWidth="1"/>
    <col min="2" max="2" width="50.54296875" style="1" customWidth="1"/>
    <col min="3" max="3" width="9.08984375" style="1"/>
    <col min="4" max="4" width="24" style="1" customWidth="1"/>
    <col min="5" max="16384" width="9.08984375" style="1"/>
  </cols>
  <sheetData>
    <row r="1" spans="1:4" s="15" customFormat="1" ht="48" customHeight="1" x14ac:dyDescent="0.3">
      <c r="A1" s="130" t="s">
        <v>89</v>
      </c>
      <c r="B1" s="130"/>
      <c r="C1" s="130"/>
      <c r="D1" s="130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49999999999999" customHeight="1" x14ac:dyDescent="0.35">
      <c r="A4" s="4" t="s">
        <v>8</v>
      </c>
      <c r="B4" s="12" t="s">
        <v>4</v>
      </c>
      <c r="C4" s="8" t="s">
        <v>5</v>
      </c>
      <c r="D4" s="17">
        <v>42807</v>
      </c>
    </row>
    <row r="5" spans="1:4" s="6" customFormat="1" ht="20.149999999999999" customHeight="1" x14ac:dyDescent="0.35">
      <c r="A5" s="122" t="s">
        <v>47</v>
      </c>
      <c r="B5" s="122"/>
      <c r="C5" s="122"/>
      <c r="D5" s="122"/>
    </row>
    <row r="6" spans="1:4" s="6" customFormat="1" ht="62.25" customHeight="1" x14ac:dyDescent="0.35">
      <c r="A6" s="4" t="s">
        <v>9</v>
      </c>
      <c r="B6" s="3" t="s">
        <v>48</v>
      </c>
      <c r="C6" s="5" t="s">
        <v>5</v>
      </c>
      <c r="D6" s="5" t="s">
        <v>240</v>
      </c>
    </row>
    <row r="7" spans="1:4" s="6" customFormat="1" ht="20.149999999999999" customHeight="1" x14ac:dyDescent="0.35">
      <c r="A7" s="122" t="s">
        <v>180</v>
      </c>
      <c r="B7" s="122"/>
      <c r="C7" s="122"/>
      <c r="D7" s="122"/>
    </row>
    <row r="8" spans="1:4" s="6" customFormat="1" ht="30.75" customHeight="1" x14ac:dyDescent="0.35">
      <c r="A8" s="4" t="s">
        <v>10</v>
      </c>
      <c r="B8" s="3" t="s">
        <v>181</v>
      </c>
      <c r="C8" s="5" t="s">
        <v>5</v>
      </c>
      <c r="D8" s="5" t="s">
        <v>241</v>
      </c>
    </row>
    <row r="9" spans="1:4" s="6" customFormat="1" ht="37.5" customHeight="1" x14ac:dyDescent="0.35">
      <c r="A9" s="4" t="s">
        <v>11</v>
      </c>
      <c r="B9" s="3" t="s">
        <v>34</v>
      </c>
      <c r="C9" s="5" t="s">
        <v>5</v>
      </c>
      <c r="D9" s="8" t="s">
        <v>242</v>
      </c>
    </row>
    <row r="10" spans="1:4" s="6" customFormat="1" ht="20.149999999999999" customHeight="1" x14ac:dyDescent="0.35">
      <c r="A10" s="122" t="s">
        <v>90</v>
      </c>
      <c r="B10" s="122"/>
      <c r="C10" s="122"/>
      <c r="D10" s="122"/>
    </row>
    <row r="11" spans="1:4" s="6" customFormat="1" ht="20.149999999999999" customHeight="1" x14ac:dyDescent="0.35">
      <c r="A11" s="4" t="s">
        <v>143</v>
      </c>
      <c r="B11" s="3" t="s">
        <v>49</v>
      </c>
      <c r="C11" s="5" t="s">
        <v>5</v>
      </c>
      <c r="D11" s="5" t="s">
        <v>245</v>
      </c>
    </row>
    <row r="12" spans="1:4" s="6" customFormat="1" ht="20.149999999999999" customHeight="1" x14ac:dyDescent="0.35">
      <c r="A12" s="125" t="s">
        <v>50</v>
      </c>
      <c r="B12" s="125"/>
      <c r="C12" s="125"/>
      <c r="D12" s="125"/>
    </row>
    <row r="13" spans="1:4" s="6" customFormat="1" ht="52.5" customHeight="1" x14ac:dyDescent="0.35">
      <c r="A13" s="4" t="s">
        <v>144</v>
      </c>
      <c r="B13" s="3" t="s">
        <v>51</v>
      </c>
      <c r="C13" s="5" t="s">
        <v>5</v>
      </c>
      <c r="D13" s="5" t="s">
        <v>243</v>
      </c>
    </row>
    <row r="14" spans="1:4" s="6" customFormat="1" ht="61.5" customHeight="1" x14ac:dyDescent="0.35">
      <c r="A14" s="4" t="s">
        <v>145</v>
      </c>
      <c r="B14" s="3" t="s">
        <v>52</v>
      </c>
      <c r="C14" s="5" t="s">
        <v>5</v>
      </c>
      <c r="D14" s="8" t="s">
        <v>246</v>
      </c>
    </row>
    <row r="15" spans="1:4" s="6" customFormat="1" ht="20.149999999999999" customHeight="1" x14ac:dyDescent="0.35">
      <c r="A15" s="125" t="s">
        <v>53</v>
      </c>
      <c r="B15" s="125"/>
      <c r="C15" s="125"/>
      <c r="D15" s="125"/>
    </row>
    <row r="16" spans="1:4" s="6" customFormat="1" ht="20.149999999999999" customHeight="1" x14ac:dyDescent="0.35">
      <c r="A16" s="4" t="s">
        <v>150</v>
      </c>
      <c r="B16" s="3" t="s">
        <v>54</v>
      </c>
      <c r="C16" s="5" t="s">
        <v>7</v>
      </c>
      <c r="D16" s="5" t="s">
        <v>244</v>
      </c>
    </row>
    <row r="17" spans="1:4" s="6" customFormat="1" ht="20.149999999999999" customHeight="1" x14ac:dyDescent="0.35">
      <c r="A17" s="122" t="s">
        <v>55</v>
      </c>
      <c r="B17" s="122"/>
      <c r="C17" s="122"/>
      <c r="D17" s="122"/>
    </row>
    <row r="18" spans="1:4" s="6" customFormat="1" ht="20.149999999999999" customHeight="1" x14ac:dyDescent="0.35">
      <c r="A18" s="4" t="s">
        <v>151</v>
      </c>
      <c r="B18" s="3" t="s">
        <v>56</v>
      </c>
      <c r="C18" s="5" t="s">
        <v>5</v>
      </c>
      <c r="D18" s="5" t="s">
        <v>223</v>
      </c>
    </row>
    <row r="19" spans="1:4" s="6" customFormat="1" ht="20.149999999999999" customHeight="1" x14ac:dyDescent="0.35">
      <c r="A19" s="4" t="s">
        <v>152</v>
      </c>
      <c r="B19" s="3" t="s">
        <v>57</v>
      </c>
      <c r="C19" s="8" t="s">
        <v>6</v>
      </c>
      <c r="D19" s="5" t="s">
        <v>223</v>
      </c>
    </row>
    <row r="20" spans="1:4" s="6" customFormat="1" ht="20.149999999999999" customHeight="1" x14ac:dyDescent="0.35">
      <c r="A20" s="122" t="s">
        <v>91</v>
      </c>
      <c r="B20" s="122"/>
      <c r="C20" s="122"/>
      <c r="D20" s="122"/>
    </row>
    <row r="21" spans="1:4" s="6" customFormat="1" ht="20.149999999999999" customHeight="1" x14ac:dyDescent="0.35">
      <c r="A21" s="4" t="s">
        <v>153</v>
      </c>
      <c r="B21" s="7" t="s">
        <v>58</v>
      </c>
      <c r="C21" s="5" t="s">
        <v>5</v>
      </c>
      <c r="D21" s="5" t="s">
        <v>223</v>
      </c>
    </row>
    <row r="22" spans="1:4" s="6" customFormat="1" ht="20.149999999999999" customHeight="1" x14ac:dyDescent="0.35">
      <c r="A22" s="4" t="s">
        <v>154</v>
      </c>
      <c r="B22" s="3" t="s">
        <v>59</v>
      </c>
      <c r="C22" s="5" t="s">
        <v>5</v>
      </c>
      <c r="D22" s="8" t="s">
        <v>223</v>
      </c>
    </row>
    <row r="23" spans="1:4" s="6" customFormat="1" ht="20.149999999999999" customHeight="1" x14ac:dyDescent="0.35">
      <c r="A23" s="4" t="s">
        <v>155</v>
      </c>
      <c r="B23" s="7" t="s">
        <v>60</v>
      </c>
      <c r="C23" s="5" t="s">
        <v>5</v>
      </c>
      <c r="D23" s="5" t="s">
        <v>223</v>
      </c>
    </row>
    <row r="24" spans="1:4" s="6" customFormat="1" ht="20.149999999999999" customHeight="1" thickBot="1" x14ac:dyDescent="0.4">
      <c r="A24" s="126" t="s">
        <v>61</v>
      </c>
      <c r="B24" s="126"/>
      <c r="C24" s="126"/>
      <c r="D24" s="126"/>
    </row>
    <row r="25" spans="1:4" s="6" customFormat="1" ht="20.149999999999999" customHeight="1" x14ac:dyDescent="0.35">
      <c r="A25" s="127" t="s">
        <v>156</v>
      </c>
      <c r="B25" s="25" t="s">
        <v>62</v>
      </c>
      <c r="C25" s="26" t="s">
        <v>5</v>
      </c>
      <c r="D25" s="27" t="s">
        <v>247</v>
      </c>
    </row>
    <row r="26" spans="1:4" s="6" customFormat="1" ht="20.149999999999999" customHeight="1" x14ac:dyDescent="0.35">
      <c r="A26" s="128"/>
      <c r="B26" s="7" t="s">
        <v>63</v>
      </c>
      <c r="C26" s="5" t="s">
        <v>5</v>
      </c>
      <c r="D26" s="28" t="s">
        <v>248</v>
      </c>
    </row>
    <row r="27" spans="1:4" s="6" customFormat="1" ht="32.25" customHeight="1" x14ac:dyDescent="0.35">
      <c r="A27" s="128"/>
      <c r="B27" s="3" t="s">
        <v>64</v>
      </c>
      <c r="C27" s="5" t="s">
        <v>5</v>
      </c>
      <c r="D27" s="29" t="s">
        <v>249</v>
      </c>
    </row>
    <row r="28" spans="1:4" s="6" customFormat="1" ht="20.149999999999999" customHeight="1" x14ac:dyDescent="0.35">
      <c r="A28" s="128"/>
      <c r="B28" s="3" t="s">
        <v>65</v>
      </c>
      <c r="C28" s="5" t="s">
        <v>5</v>
      </c>
      <c r="D28" s="29" t="s">
        <v>250</v>
      </c>
    </row>
    <row r="29" spans="1:4" s="6" customFormat="1" ht="20.149999999999999" customHeight="1" x14ac:dyDescent="0.35">
      <c r="A29" s="128"/>
      <c r="B29" s="3" t="s">
        <v>66</v>
      </c>
      <c r="C29" s="5" t="s">
        <v>5</v>
      </c>
      <c r="D29" s="32">
        <v>39114</v>
      </c>
    </row>
    <row r="30" spans="1:4" s="6" customFormat="1" ht="20.149999999999999" customHeight="1" thickBot="1" x14ac:dyDescent="0.4">
      <c r="A30" s="129"/>
      <c r="B30" s="30" t="s">
        <v>67</v>
      </c>
      <c r="C30" s="31" t="s">
        <v>5</v>
      </c>
      <c r="D30" s="33">
        <v>42217</v>
      </c>
    </row>
    <row r="31" spans="1:4" s="6" customFormat="1" ht="20.149999999999999" customHeight="1" x14ac:dyDescent="0.35">
      <c r="A31" s="127">
        <v>15</v>
      </c>
      <c r="B31" s="25" t="s">
        <v>62</v>
      </c>
      <c r="C31" s="26" t="s">
        <v>5</v>
      </c>
      <c r="D31" s="27" t="s">
        <v>247</v>
      </c>
    </row>
    <row r="32" spans="1:4" s="6" customFormat="1" ht="20.149999999999999" customHeight="1" x14ac:dyDescent="0.35">
      <c r="A32" s="128"/>
      <c r="B32" s="7" t="s">
        <v>63</v>
      </c>
      <c r="C32" s="5" t="s">
        <v>5</v>
      </c>
      <c r="D32" s="28" t="s">
        <v>248</v>
      </c>
    </row>
    <row r="33" spans="1:4" s="6" customFormat="1" ht="20.149999999999999" customHeight="1" x14ac:dyDescent="0.35">
      <c r="A33" s="128"/>
      <c r="B33" s="3" t="s">
        <v>64</v>
      </c>
      <c r="C33" s="5" t="s">
        <v>5</v>
      </c>
      <c r="D33" s="29" t="s">
        <v>249</v>
      </c>
    </row>
    <row r="34" spans="1:4" s="6" customFormat="1" ht="20.149999999999999" customHeight="1" x14ac:dyDescent="0.35">
      <c r="A34" s="128"/>
      <c r="B34" s="3" t="s">
        <v>65</v>
      </c>
      <c r="C34" s="5" t="s">
        <v>5</v>
      </c>
      <c r="D34" s="29" t="s">
        <v>250</v>
      </c>
    </row>
    <row r="35" spans="1:4" s="6" customFormat="1" ht="20.149999999999999" customHeight="1" x14ac:dyDescent="0.35">
      <c r="A35" s="128"/>
      <c r="B35" s="3" t="s">
        <v>66</v>
      </c>
      <c r="C35" s="5" t="s">
        <v>5</v>
      </c>
      <c r="D35" s="32">
        <v>39114</v>
      </c>
    </row>
    <row r="36" spans="1:4" s="6" customFormat="1" ht="20.149999999999999" customHeight="1" thickBot="1" x14ac:dyDescent="0.4">
      <c r="A36" s="129"/>
      <c r="B36" s="30" t="s">
        <v>67</v>
      </c>
      <c r="C36" s="31" t="s">
        <v>5</v>
      </c>
      <c r="D36" s="33">
        <v>42217</v>
      </c>
    </row>
    <row r="37" spans="1:4" s="6" customFormat="1" ht="20.149999999999999" customHeight="1" x14ac:dyDescent="0.35">
      <c r="A37" s="127">
        <v>16</v>
      </c>
      <c r="B37" s="25" t="s">
        <v>62</v>
      </c>
      <c r="C37" s="26" t="s">
        <v>5</v>
      </c>
      <c r="D37" s="27" t="s">
        <v>251</v>
      </c>
    </row>
    <row r="38" spans="1:4" s="6" customFormat="1" ht="20.149999999999999" customHeight="1" x14ac:dyDescent="0.35">
      <c r="A38" s="128"/>
      <c r="B38" s="7" t="s">
        <v>63</v>
      </c>
      <c r="C38" s="5" t="s">
        <v>5</v>
      </c>
      <c r="D38" s="28" t="s">
        <v>248</v>
      </c>
    </row>
    <row r="39" spans="1:4" s="6" customFormat="1" ht="20.149999999999999" customHeight="1" x14ac:dyDescent="0.35">
      <c r="A39" s="128"/>
      <c r="B39" s="3" t="s">
        <v>64</v>
      </c>
      <c r="C39" s="5" t="s">
        <v>5</v>
      </c>
      <c r="D39" s="29" t="s">
        <v>249</v>
      </c>
    </row>
    <row r="40" spans="1:4" s="6" customFormat="1" ht="20.149999999999999" customHeight="1" x14ac:dyDescent="0.35">
      <c r="A40" s="128"/>
      <c r="B40" s="3" t="s">
        <v>65</v>
      </c>
      <c r="C40" s="5" t="s">
        <v>5</v>
      </c>
      <c r="D40" s="29" t="s">
        <v>252</v>
      </c>
    </row>
    <row r="41" spans="1:4" s="6" customFormat="1" ht="20.149999999999999" customHeight="1" x14ac:dyDescent="0.35">
      <c r="A41" s="128"/>
      <c r="B41" s="3" t="s">
        <v>66</v>
      </c>
      <c r="C41" s="5" t="s">
        <v>5</v>
      </c>
      <c r="D41" s="32">
        <v>39114</v>
      </c>
    </row>
    <row r="42" spans="1:4" s="6" customFormat="1" ht="20.149999999999999" customHeight="1" thickBot="1" x14ac:dyDescent="0.4">
      <c r="A42" s="129"/>
      <c r="B42" s="30" t="s">
        <v>67</v>
      </c>
      <c r="C42" s="31" t="s">
        <v>5</v>
      </c>
      <c r="D42" s="33">
        <v>42248</v>
      </c>
    </row>
    <row r="43" spans="1:4" s="6" customFormat="1" ht="20.149999999999999" customHeight="1" x14ac:dyDescent="0.35">
      <c r="A43" s="127">
        <v>17</v>
      </c>
      <c r="B43" s="25" t="s">
        <v>62</v>
      </c>
      <c r="C43" s="26" t="s">
        <v>5</v>
      </c>
      <c r="D43" s="27" t="s">
        <v>253</v>
      </c>
    </row>
    <row r="44" spans="1:4" s="6" customFormat="1" ht="20.149999999999999" customHeight="1" x14ac:dyDescent="0.35">
      <c r="A44" s="128"/>
      <c r="B44" s="7" t="s">
        <v>63</v>
      </c>
      <c r="C44" s="5" t="s">
        <v>5</v>
      </c>
      <c r="D44" s="28" t="s">
        <v>248</v>
      </c>
    </row>
    <row r="45" spans="1:4" s="6" customFormat="1" ht="20.149999999999999" customHeight="1" x14ac:dyDescent="0.35">
      <c r="A45" s="128"/>
      <c r="B45" s="3" t="s">
        <v>64</v>
      </c>
      <c r="C45" s="5" t="s">
        <v>5</v>
      </c>
      <c r="D45" s="29" t="s">
        <v>254</v>
      </c>
    </row>
    <row r="46" spans="1:4" s="6" customFormat="1" ht="20.149999999999999" customHeight="1" x14ac:dyDescent="0.35">
      <c r="A46" s="128"/>
      <c r="B46" s="3" t="s">
        <v>65</v>
      </c>
      <c r="C46" s="5" t="s">
        <v>5</v>
      </c>
      <c r="D46" s="29" t="s">
        <v>250</v>
      </c>
    </row>
    <row r="47" spans="1:4" s="6" customFormat="1" ht="20.149999999999999" customHeight="1" x14ac:dyDescent="0.35">
      <c r="A47" s="128"/>
      <c r="B47" s="3" t="s">
        <v>66</v>
      </c>
      <c r="C47" s="5" t="s">
        <v>5</v>
      </c>
      <c r="D47" s="32">
        <v>39140</v>
      </c>
    </row>
    <row r="48" spans="1:4" s="6" customFormat="1" ht="20.149999999999999" customHeight="1" thickBot="1" x14ac:dyDescent="0.4">
      <c r="A48" s="129"/>
      <c r="B48" s="30" t="s">
        <v>67</v>
      </c>
      <c r="C48" s="31" t="s">
        <v>5</v>
      </c>
      <c r="D48" s="33">
        <v>43564</v>
      </c>
    </row>
    <row r="49" spans="1:4" s="6" customFormat="1" ht="20.149999999999999" customHeight="1" x14ac:dyDescent="0.35">
      <c r="A49" s="127">
        <v>18</v>
      </c>
      <c r="B49" s="25" t="s">
        <v>62</v>
      </c>
      <c r="C49" s="26" t="s">
        <v>5</v>
      </c>
      <c r="D49" s="27" t="s">
        <v>253</v>
      </c>
    </row>
    <row r="50" spans="1:4" s="6" customFormat="1" ht="20.149999999999999" customHeight="1" x14ac:dyDescent="0.35">
      <c r="A50" s="128"/>
      <c r="B50" s="7" t="s">
        <v>63</v>
      </c>
      <c r="C50" s="5" t="s">
        <v>5</v>
      </c>
      <c r="D50" s="28" t="s">
        <v>248</v>
      </c>
    </row>
    <row r="51" spans="1:4" s="6" customFormat="1" ht="20.149999999999999" customHeight="1" x14ac:dyDescent="0.35">
      <c r="A51" s="128"/>
      <c r="B51" s="3" t="s">
        <v>64</v>
      </c>
      <c r="C51" s="5" t="s">
        <v>5</v>
      </c>
      <c r="D51" s="29" t="s">
        <v>254</v>
      </c>
    </row>
    <row r="52" spans="1:4" s="6" customFormat="1" ht="20.149999999999999" customHeight="1" x14ac:dyDescent="0.35">
      <c r="A52" s="128"/>
      <c r="B52" s="3" t="s">
        <v>65</v>
      </c>
      <c r="C52" s="5" t="s">
        <v>5</v>
      </c>
      <c r="D52" s="29" t="s">
        <v>250</v>
      </c>
    </row>
    <row r="53" spans="1:4" s="6" customFormat="1" ht="20.149999999999999" customHeight="1" x14ac:dyDescent="0.35">
      <c r="A53" s="128"/>
      <c r="B53" s="3" t="s">
        <v>66</v>
      </c>
      <c r="C53" s="5" t="s">
        <v>5</v>
      </c>
      <c r="D53" s="32">
        <v>39140</v>
      </c>
    </row>
    <row r="54" spans="1:4" s="6" customFormat="1" ht="20.149999999999999" customHeight="1" thickBot="1" x14ac:dyDescent="0.4">
      <c r="A54" s="129"/>
      <c r="B54" s="30" t="s">
        <v>67</v>
      </c>
      <c r="C54" s="31" t="s">
        <v>5</v>
      </c>
      <c r="D54" s="33">
        <v>43523</v>
      </c>
    </row>
    <row r="55" spans="1:4" s="6" customFormat="1" ht="20.149999999999999" customHeight="1" x14ac:dyDescent="0.35">
      <c r="A55" s="127">
        <v>19</v>
      </c>
      <c r="B55" s="25" t="s">
        <v>62</v>
      </c>
      <c r="C55" s="26" t="s">
        <v>5</v>
      </c>
      <c r="D55" s="27" t="s">
        <v>255</v>
      </c>
    </row>
    <row r="56" spans="1:4" s="6" customFormat="1" ht="20.149999999999999" customHeight="1" x14ac:dyDescent="0.35">
      <c r="A56" s="128"/>
      <c r="B56" s="7" t="s">
        <v>63</v>
      </c>
      <c r="C56" s="5" t="s">
        <v>5</v>
      </c>
      <c r="D56" s="28" t="s">
        <v>248</v>
      </c>
    </row>
    <row r="57" spans="1:4" s="6" customFormat="1" ht="20.149999999999999" customHeight="1" x14ac:dyDescent="0.35">
      <c r="A57" s="128"/>
      <c r="B57" s="3" t="s">
        <v>64</v>
      </c>
      <c r="C57" s="5" t="s">
        <v>5</v>
      </c>
      <c r="D57" s="29" t="s">
        <v>254</v>
      </c>
    </row>
    <row r="58" spans="1:4" s="6" customFormat="1" ht="20.149999999999999" customHeight="1" x14ac:dyDescent="0.35">
      <c r="A58" s="128"/>
      <c r="B58" s="3" t="s">
        <v>65</v>
      </c>
      <c r="C58" s="5" t="s">
        <v>5</v>
      </c>
      <c r="D58" s="29" t="s">
        <v>256</v>
      </c>
    </row>
    <row r="59" spans="1:4" s="6" customFormat="1" ht="20.149999999999999" customHeight="1" x14ac:dyDescent="0.35">
      <c r="A59" s="128"/>
      <c r="B59" s="3" t="s">
        <v>66</v>
      </c>
      <c r="C59" s="5" t="s">
        <v>5</v>
      </c>
      <c r="D59" s="32">
        <v>39114</v>
      </c>
    </row>
    <row r="60" spans="1:4" s="6" customFormat="1" ht="20.149999999999999" customHeight="1" thickBot="1" x14ac:dyDescent="0.4">
      <c r="A60" s="129"/>
      <c r="B60" s="30" t="s">
        <v>67</v>
      </c>
      <c r="C60" s="31" t="s">
        <v>5</v>
      </c>
      <c r="D60" s="33">
        <v>44958</v>
      </c>
    </row>
    <row r="61" spans="1:4" s="6" customFormat="1" ht="20.149999999999999" customHeight="1" x14ac:dyDescent="0.35">
      <c r="A61" s="127">
        <v>20</v>
      </c>
      <c r="B61" s="25" t="s">
        <v>62</v>
      </c>
      <c r="C61" s="26" t="s">
        <v>5</v>
      </c>
      <c r="D61" s="27" t="s">
        <v>255</v>
      </c>
    </row>
    <row r="62" spans="1:4" s="6" customFormat="1" ht="20.149999999999999" customHeight="1" x14ac:dyDescent="0.35">
      <c r="A62" s="128"/>
      <c r="B62" s="7" t="s">
        <v>63</v>
      </c>
      <c r="C62" s="5" t="s">
        <v>5</v>
      </c>
      <c r="D62" s="28" t="s">
        <v>248</v>
      </c>
    </row>
    <row r="63" spans="1:4" s="6" customFormat="1" ht="20.149999999999999" customHeight="1" x14ac:dyDescent="0.35">
      <c r="A63" s="128"/>
      <c r="B63" s="3" t="s">
        <v>64</v>
      </c>
      <c r="C63" s="5" t="s">
        <v>5</v>
      </c>
      <c r="D63" s="29" t="s">
        <v>254</v>
      </c>
    </row>
    <row r="64" spans="1:4" s="6" customFormat="1" ht="20.149999999999999" customHeight="1" x14ac:dyDescent="0.35">
      <c r="A64" s="128"/>
      <c r="B64" s="3" t="s">
        <v>65</v>
      </c>
      <c r="C64" s="5" t="s">
        <v>5</v>
      </c>
      <c r="D64" s="29" t="s">
        <v>256</v>
      </c>
    </row>
    <row r="65" spans="1:4" s="6" customFormat="1" ht="20.149999999999999" customHeight="1" x14ac:dyDescent="0.35">
      <c r="A65" s="128"/>
      <c r="B65" s="3" t="s">
        <v>66</v>
      </c>
      <c r="C65" s="5" t="s">
        <v>5</v>
      </c>
      <c r="D65" s="32">
        <v>39114</v>
      </c>
    </row>
    <row r="66" spans="1:4" s="6" customFormat="1" ht="20.149999999999999" customHeight="1" thickBot="1" x14ac:dyDescent="0.4">
      <c r="A66" s="129"/>
      <c r="B66" s="30" t="s">
        <v>67</v>
      </c>
      <c r="C66" s="31" t="s">
        <v>5</v>
      </c>
      <c r="D66" s="33">
        <v>44958</v>
      </c>
    </row>
    <row r="67" spans="1:4" s="6" customFormat="1" ht="20.149999999999999" customHeight="1" x14ac:dyDescent="0.35">
      <c r="A67" s="127">
        <v>21</v>
      </c>
      <c r="B67" s="25" t="s">
        <v>62</v>
      </c>
      <c r="C67" s="26" t="s">
        <v>5</v>
      </c>
      <c r="D67" s="27" t="s">
        <v>255</v>
      </c>
    </row>
    <row r="68" spans="1:4" s="6" customFormat="1" ht="20.149999999999999" customHeight="1" x14ac:dyDescent="0.35">
      <c r="A68" s="128"/>
      <c r="B68" s="7" t="s">
        <v>63</v>
      </c>
      <c r="C68" s="5" t="s">
        <v>5</v>
      </c>
      <c r="D68" s="28" t="s">
        <v>248</v>
      </c>
    </row>
    <row r="69" spans="1:4" s="6" customFormat="1" ht="20.149999999999999" customHeight="1" x14ac:dyDescent="0.35">
      <c r="A69" s="128"/>
      <c r="B69" s="3" t="s">
        <v>64</v>
      </c>
      <c r="C69" s="5" t="s">
        <v>5</v>
      </c>
      <c r="D69" s="29" t="s">
        <v>254</v>
      </c>
    </row>
    <row r="70" spans="1:4" s="6" customFormat="1" ht="20.149999999999999" customHeight="1" x14ac:dyDescent="0.35">
      <c r="A70" s="128"/>
      <c r="B70" s="3" t="s">
        <v>65</v>
      </c>
      <c r="C70" s="5" t="s">
        <v>5</v>
      </c>
      <c r="D70" s="29" t="s">
        <v>256</v>
      </c>
    </row>
    <row r="71" spans="1:4" s="6" customFormat="1" ht="20.149999999999999" customHeight="1" x14ac:dyDescent="0.35">
      <c r="A71" s="128"/>
      <c r="B71" s="3" t="s">
        <v>66</v>
      </c>
      <c r="C71" s="5" t="s">
        <v>5</v>
      </c>
      <c r="D71" s="32">
        <v>39114</v>
      </c>
    </row>
    <row r="72" spans="1:4" s="6" customFormat="1" ht="20.149999999999999" customHeight="1" thickBot="1" x14ac:dyDescent="0.4">
      <c r="A72" s="129"/>
      <c r="B72" s="30" t="s">
        <v>67</v>
      </c>
      <c r="C72" s="31" t="s">
        <v>5</v>
      </c>
      <c r="D72" s="33">
        <v>44958</v>
      </c>
    </row>
    <row r="73" spans="1:4" s="6" customFormat="1" ht="20.149999999999999" customHeight="1" x14ac:dyDescent="0.35">
      <c r="A73" s="127">
        <v>22</v>
      </c>
      <c r="B73" s="25" t="s">
        <v>62</v>
      </c>
      <c r="C73" s="26" t="s">
        <v>5</v>
      </c>
      <c r="D73" s="27" t="s">
        <v>255</v>
      </c>
    </row>
    <row r="74" spans="1:4" s="6" customFormat="1" ht="20.149999999999999" customHeight="1" x14ac:dyDescent="0.35">
      <c r="A74" s="128"/>
      <c r="B74" s="7" t="s">
        <v>63</v>
      </c>
      <c r="C74" s="5" t="s">
        <v>5</v>
      </c>
      <c r="D74" s="28" t="s">
        <v>248</v>
      </c>
    </row>
    <row r="75" spans="1:4" s="6" customFormat="1" ht="20.149999999999999" customHeight="1" x14ac:dyDescent="0.35">
      <c r="A75" s="128"/>
      <c r="B75" s="3" t="s">
        <v>64</v>
      </c>
      <c r="C75" s="5" t="s">
        <v>5</v>
      </c>
      <c r="D75" s="29" t="s">
        <v>254</v>
      </c>
    </row>
    <row r="76" spans="1:4" s="6" customFormat="1" ht="20.149999999999999" customHeight="1" x14ac:dyDescent="0.35">
      <c r="A76" s="128"/>
      <c r="B76" s="3" t="s">
        <v>65</v>
      </c>
      <c r="C76" s="5" t="s">
        <v>5</v>
      </c>
      <c r="D76" s="29" t="s">
        <v>256</v>
      </c>
    </row>
    <row r="77" spans="1:4" s="6" customFormat="1" ht="20.149999999999999" customHeight="1" x14ac:dyDescent="0.35">
      <c r="A77" s="128"/>
      <c r="B77" s="3" t="s">
        <v>66</v>
      </c>
      <c r="C77" s="5" t="s">
        <v>5</v>
      </c>
      <c r="D77" s="32">
        <v>39114</v>
      </c>
    </row>
    <row r="78" spans="1:4" s="6" customFormat="1" ht="20.149999999999999" customHeight="1" thickBot="1" x14ac:dyDescent="0.4">
      <c r="A78" s="129"/>
      <c r="B78" s="30" t="s">
        <v>67</v>
      </c>
      <c r="C78" s="31" t="s">
        <v>5</v>
      </c>
      <c r="D78" s="33">
        <v>44958</v>
      </c>
    </row>
    <row r="79" spans="1:4" s="6" customFormat="1" ht="20.149999999999999" customHeight="1" x14ac:dyDescent="0.35">
      <c r="A79" s="127">
        <v>23</v>
      </c>
      <c r="B79" s="25" t="s">
        <v>62</v>
      </c>
      <c r="C79" s="26" t="s">
        <v>5</v>
      </c>
      <c r="D79" s="27" t="s">
        <v>255</v>
      </c>
    </row>
    <row r="80" spans="1:4" s="6" customFormat="1" ht="20.149999999999999" customHeight="1" x14ac:dyDescent="0.35">
      <c r="A80" s="128"/>
      <c r="B80" s="7" t="s">
        <v>63</v>
      </c>
      <c r="C80" s="5" t="s">
        <v>5</v>
      </c>
      <c r="D80" s="28" t="s">
        <v>248</v>
      </c>
    </row>
    <row r="81" spans="1:4" s="6" customFormat="1" ht="20.149999999999999" customHeight="1" x14ac:dyDescent="0.35">
      <c r="A81" s="128"/>
      <c r="B81" s="3" t="s">
        <v>64</v>
      </c>
      <c r="C81" s="5" t="s">
        <v>5</v>
      </c>
      <c r="D81" s="29" t="s">
        <v>254</v>
      </c>
    </row>
    <row r="82" spans="1:4" s="6" customFormat="1" ht="20.149999999999999" customHeight="1" x14ac:dyDescent="0.35">
      <c r="A82" s="128"/>
      <c r="B82" s="3" t="s">
        <v>65</v>
      </c>
      <c r="C82" s="5" t="s">
        <v>5</v>
      </c>
      <c r="D82" s="29" t="s">
        <v>256</v>
      </c>
    </row>
    <row r="83" spans="1:4" s="6" customFormat="1" ht="20.149999999999999" customHeight="1" x14ac:dyDescent="0.35">
      <c r="A83" s="128"/>
      <c r="B83" s="3" t="s">
        <v>66</v>
      </c>
      <c r="C83" s="5" t="s">
        <v>5</v>
      </c>
      <c r="D83" s="32">
        <v>39114</v>
      </c>
    </row>
    <row r="84" spans="1:4" s="6" customFormat="1" ht="20.149999999999999" customHeight="1" thickBot="1" x14ac:dyDescent="0.4">
      <c r="A84" s="129"/>
      <c r="B84" s="30" t="s">
        <v>67</v>
      </c>
      <c r="C84" s="31" t="s">
        <v>5</v>
      </c>
      <c r="D84" s="33">
        <v>44958</v>
      </c>
    </row>
    <row r="85" spans="1:4" s="6" customFormat="1" ht="20.149999999999999" customHeight="1" x14ac:dyDescent="0.35">
      <c r="A85" s="125" t="s">
        <v>68</v>
      </c>
      <c r="B85" s="125"/>
      <c r="C85" s="125"/>
      <c r="D85" s="125"/>
    </row>
    <row r="86" spans="1:4" s="6" customFormat="1" ht="20.149999999999999" customHeight="1" x14ac:dyDescent="0.35">
      <c r="A86" s="4">
        <v>24</v>
      </c>
      <c r="B86" s="7" t="s">
        <v>69</v>
      </c>
      <c r="C86" s="5" t="s">
        <v>5</v>
      </c>
      <c r="D86" s="5" t="s">
        <v>257</v>
      </c>
    </row>
    <row r="87" spans="1:4" s="6" customFormat="1" ht="20.149999999999999" customHeight="1" x14ac:dyDescent="0.35">
      <c r="A87" s="4">
        <v>25</v>
      </c>
      <c r="B87" s="7" t="s">
        <v>70</v>
      </c>
      <c r="C87" s="8" t="s">
        <v>6</v>
      </c>
      <c r="D87" s="5">
        <v>3</v>
      </c>
    </row>
    <row r="88" spans="1:4" s="6" customFormat="1" ht="20.149999999999999" customHeight="1" x14ac:dyDescent="0.35">
      <c r="A88" s="125" t="s">
        <v>71</v>
      </c>
      <c r="B88" s="125"/>
      <c r="C88" s="125"/>
      <c r="D88" s="125"/>
    </row>
    <row r="89" spans="1:4" s="6" customFormat="1" ht="20.149999999999999" customHeight="1" x14ac:dyDescent="0.35">
      <c r="A89" s="4">
        <v>26</v>
      </c>
      <c r="B89" s="3" t="s">
        <v>72</v>
      </c>
      <c r="C89" s="5" t="s">
        <v>5</v>
      </c>
      <c r="D89" s="5" t="s">
        <v>257</v>
      </c>
    </row>
    <row r="90" spans="1:4" s="6" customFormat="1" ht="20.149999999999999" customHeight="1" x14ac:dyDescent="0.35">
      <c r="A90" s="125" t="s">
        <v>73</v>
      </c>
      <c r="B90" s="125"/>
      <c r="C90" s="125"/>
      <c r="D90" s="125"/>
    </row>
    <row r="91" spans="1:4" s="6" customFormat="1" ht="20.149999999999999" customHeight="1" x14ac:dyDescent="0.35">
      <c r="A91" s="4">
        <v>27</v>
      </c>
      <c r="B91" s="7" t="s">
        <v>74</v>
      </c>
      <c r="C91" s="5" t="s">
        <v>5</v>
      </c>
      <c r="D91" s="8" t="s">
        <v>257</v>
      </c>
    </row>
    <row r="92" spans="1:4" s="6" customFormat="1" ht="20.149999999999999" customHeight="1" x14ac:dyDescent="0.35">
      <c r="A92" s="125" t="s">
        <v>75</v>
      </c>
      <c r="B92" s="125"/>
      <c r="C92" s="125"/>
      <c r="D92" s="125"/>
    </row>
    <row r="93" spans="1:4" s="6" customFormat="1" ht="20.149999999999999" customHeight="1" x14ac:dyDescent="0.35">
      <c r="A93" s="4">
        <v>28</v>
      </c>
      <c r="B93" s="7" t="s">
        <v>76</v>
      </c>
      <c r="C93" s="5" t="s">
        <v>5</v>
      </c>
      <c r="D93" s="8" t="s">
        <v>257</v>
      </c>
    </row>
    <row r="94" spans="1:4" s="6" customFormat="1" ht="20.149999999999999" customHeight="1" x14ac:dyDescent="0.35">
      <c r="A94" s="122" t="s">
        <v>77</v>
      </c>
      <c r="B94" s="122"/>
      <c r="C94" s="122"/>
      <c r="D94" s="122"/>
    </row>
    <row r="95" spans="1:4" s="6" customFormat="1" ht="20.149999999999999" customHeight="1" x14ac:dyDescent="0.35">
      <c r="A95" s="4">
        <v>29</v>
      </c>
      <c r="B95" s="7" t="s">
        <v>78</v>
      </c>
      <c r="C95" s="5" t="s">
        <v>5</v>
      </c>
      <c r="D95" s="7" t="s">
        <v>257</v>
      </c>
    </row>
    <row r="96" spans="1:4" s="6" customFormat="1" ht="20.149999999999999" customHeight="1" x14ac:dyDescent="0.35">
      <c r="A96" s="4">
        <v>30</v>
      </c>
      <c r="B96" s="7" t="s">
        <v>79</v>
      </c>
      <c r="C96" s="5" t="s">
        <v>35</v>
      </c>
      <c r="D96" s="5">
        <v>0</v>
      </c>
    </row>
    <row r="97" spans="1:4" s="6" customFormat="1" ht="20.149999999999999" customHeight="1" x14ac:dyDescent="0.35">
      <c r="A97" s="125" t="s">
        <v>80</v>
      </c>
      <c r="B97" s="125"/>
      <c r="C97" s="125"/>
      <c r="D97" s="125"/>
    </row>
    <row r="98" spans="1:4" s="6" customFormat="1" ht="20.149999999999999" customHeight="1" x14ac:dyDescent="0.35">
      <c r="A98" s="4">
        <v>31</v>
      </c>
      <c r="B98" s="7" t="s">
        <v>81</v>
      </c>
      <c r="C98" s="5" t="s">
        <v>5</v>
      </c>
      <c r="D98" s="5" t="s">
        <v>257</v>
      </c>
    </row>
    <row r="99" spans="1:4" s="6" customFormat="1" ht="20.149999999999999" customHeight="1" x14ac:dyDescent="0.35">
      <c r="A99" s="125" t="s">
        <v>82</v>
      </c>
      <c r="B99" s="125"/>
      <c r="C99" s="125"/>
      <c r="D99" s="125"/>
    </row>
    <row r="100" spans="1:4" s="6" customFormat="1" ht="20.149999999999999" customHeight="1" x14ac:dyDescent="0.35">
      <c r="A100" s="4">
        <v>32</v>
      </c>
      <c r="B100" s="3" t="s">
        <v>83</v>
      </c>
      <c r="C100" s="5" t="s">
        <v>5</v>
      </c>
      <c r="D100" s="7" t="s">
        <v>258</v>
      </c>
    </row>
    <row r="101" spans="1:4" s="6" customFormat="1" ht="20.149999999999999" customHeight="1" x14ac:dyDescent="0.35">
      <c r="A101" s="125" t="s">
        <v>84</v>
      </c>
      <c r="B101" s="125"/>
      <c r="C101" s="125"/>
      <c r="D101" s="125"/>
    </row>
    <row r="102" spans="1:4" s="6" customFormat="1" ht="20.149999999999999" customHeight="1" x14ac:dyDescent="0.35">
      <c r="A102" s="4">
        <v>33</v>
      </c>
      <c r="B102" s="3" t="s">
        <v>85</v>
      </c>
      <c r="C102" s="5" t="s">
        <v>5</v>
      </c>
      <c r="D102" s="7" t="s">
        <v>259</v>
      </c>
    </row>
    <row r="103" spans="1:4" s="6" customFormat="1" ht="20.149999999999999" customHeight="1" x14ac:dyDescent="0.35">
      <c r="A103" s="125" t="s">
        <v>86</v>
      </c>
      <c r="B103" s="125"/>
      <c r="C103" s="125"/>
      <c r="D103" s="125"/>
    </row>
    <row r="104" spans="1:4" s="6" customFormat="1" ht="20.149999999999999" customHeight="1" x14ac:dyDescent="0.35">
      <c r="A104" s="4">
        <v>34</v>
      </c>
      <c r="B104" s="3" t="s">
        <v>87</v>
      </c>
      <c r="C104" s="5" t="s">
        <v>5</v>
      </c>
      <c r="D104" s="8" t="s">
        <v>260</v>
      </c>
    </row>
    <row r="105" spans="1:4" s="6" customFormat="1" ht="20.149999999999999" customHeight="1" x14ac:dyDescent="0.35">
      <c r="A105" s="122" t="s">
        <v>92</v>
      </c>
      <c r="B105" s="122"/>
      <c r="C105" s="122"/>
      <c r="D105" s="122"/>
    </row>
    <row r="106" spans="1:4" s="6" customFormat="1" ht="20.149999999999999" customHeight="1" x14ac:dyDescent="0.35">
      <c r="A106" s="4">
        <v>35</v>
      </c>
      <c r="B106" s="3" t="s">
        <v>88</v>
      </c>
      <c r="C106" s="5" t="s">
        <v>5</v>
      </c>
      <c r="D106" s="8" t="s">
        <v>223</v>
      </c>
    </row>
    <row r="107" spans="1:4" s="6" customFormat="1" ht="39.9" customHeight="1" x14ac:dyDescent="0.35"/>
  </sheetData>
  <mergeCells count="29">
    <mergeCell ref="A17:D17"/>
    <mergeCell ref="A7:D7"/>
    <mergeCell ref="A1:D1"/>
    <mergeCell ref="A5:D5"/>
    <mergeCell ref="A10:D10"/>
    <mergeCell ref="A12:D12"/>
    <mergeCell ref="A15:D15"/>
    <mergeCell ref="A20:D20"/>
    <mergeCell ref="A24:D24"/>
    <mergeCell ref="A85:D85"/>
    <mergeCell ref="A88:D88"/>
    <mergeCell ref="A90:D90"/>
    <mergeCell ref="A25:A30"/>
    <mergeCell ref="A31:A36"/>
    <mergeCell ref="A37:A42"/>
    <mergeCell ref="A43:A48"/>
    <mergeCell ref="A67:A72"/>
    <mergeCell ref="A73:A78"/>
    <mergeCell ref="A79:A84"/>
    <mergeCell ref="A49:A54"/>
    <mergeCell ref="A55:A60"/>
    <mergeCell ref="A61:A66"/>
    <mergeCell ref="A105:D105"/>
    <mergeCell ref="A92:D92"/>
    <mergeCell ref="A94:D94"/>
    <mergeCell ref="A97:D97"/>
    <mergeCell ref="A99:D99"/>
    <mergeCell ref="A101:D101"/>
    <mergeCell ref="A103:D103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view="pageBreakPreview" topLeftCell="A65" zoomScaleSheetLayoutView="100" workbookViewId="0">
      <selection activeCell="A73" sqref="A73:D81"/>
    </sheetView>
  </sheetViews>
  <sheetFormatPr defaultColWidth="9.08984375" defaultRowHeight="15.5" x14ac:dyDescent="0.35"/>
  <cols>
    <col min="1" max="1" width="5.90625" style="1" customWidth="1"/>
    <col min="2" max="2" width="48.08984375" style="1" customWidth="1"/>
    <col min="3" max="3" width="9.08984375" style="1"/>
    <col min="4" max="4" width="34.6328125" style="1" customWidth="1"/>
    <col min="5" max="16384" width="9.08984375" style="1"/>
  </cols>
  <sheetData>
    <row r="1" spans="1:4" ht="64.5" customHeight="1" x14ac:dyDescent="0.35">
      <c r="A1" s="123" t="s">
        <v>96</v>
      </c>
      <c r="B1" s="123"/>
      <c r="C1" s="123"/>
      <c r="D1" s="123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5.15" customHeight="1" thickBot="1" x14ac:dyDescent="0.4">
      <c r="A4" s="4" t="s">
        <v>8</v>
      </c>
      <c r="B4" s="12" t="s">
        <v>4</v>
      </c>
      <c r="C4" s="5" t="s">
        <v>5</v>
      </c>
      <c r="D4" s="17">
        <v>42807</v>
      </c>
    </row>
    <row r="5" spans="1:4" s="6" customFormat="1" ht="27" customHeight="1" thickBot="1" x14ac:dyDescent="0.3">
      <c r="A5" s="4" t="s">
        <v>140</v>
      </c>
      <c r="B5" s="3" t="s">
        <v>93</v>
      </c>
      <c r="C5" s="5" t="s">
        <v>5</v>
      </c>
      <c r="D5" s="20" t="s">
        <v>224</v>
      </c>
    </row>
    <row r="6" spans="1:4" s="6" customFormat="1" ht="30" customHeight="1" thickBot="1" x14ac:dyDescent="0.3">
      <c r="A6" s="4" t="s">
        <v>141</v>
      </c>
      <c r="B6" s="7" t="s">
        <v>65</v>
      </c>
      <c r="C6" s="5" t="s">
        <v>5</v>
      </c>
      <c r="D6" s="21" t="s">
        <v>287</v>
      </c>
    </row>
    <row r="7" spans="1:4" s="6" customFormat="1" ht="20.149999999999999" customHeight="1" x14ac:dyDescent="0.35">
      <c r="A7" s="4" t="s">
        <v>142</v>
      </c>
      <c r="B7" s="7" t="s">
        <v>94</v>
      </c>
      <c r="C7" s="5" t="s">
        <v>19</v>
      </c>
      <c r="D7" s="48">
        <v>1.68</v>
      </c>
    </row>
    <row r="8" spans="1:4" s="6" customFormat="1" ht="20.149999999999999" customHeight="1" x14ac:dyDescent="0.35">
      <c r="A8" s="4" t="s">
        <v>143</v>
      </c>
      <c r="B8" s="3" t="s">
        <v>182</v>
      </c>
      <c r="C8" s="5" t="s">
        <v>5</v>
      </c>
      <c r="D8" s="17">
        <v>42552</v>
      </c>
    </row>
    <row r="9" spans="1:4" s="6" customFormat="1" ht="34.5" customHeight="1" x14ac:dyDescent="0.35">
      <c r="A9" s="4" t="s">
        <v>144</v>
      </c>
      <c r="B9" s="3" t="s">
        <v>183</v>
      </c>
      <c r="C9" s="5" t="s">
        <v>5</v>
      </c>
      <c r="D9" s="5" t="s">
        <v>291</v>
      </c>
    </row>
    <row r="10" spans="1:4" s="6" customFormat="1" ht="20.149999999999999" customHeight="1" x14ac:dyDescent="0.35">
      <c r="A10" s="4" t="s">
        <v>145</v>
      </c>
      <c r="B10" s="3" t="s">
        <v>184</v>
      </c>
      <c r="C10" s="5" t="s">
        <v>5</v>
      </c>
      <c r="D10" s="5" t="s">
        <v>226</v>
      </c>
    </row>
    <row r="11" spans="1:4" s="6" customFormat="1" ht="20.149999999999999" customHeight="1" x14ac:dyDescent="0.35">
      <c r="A11" s="4" t="s">
        <v>150</v>
      </c>
      <c r="B11" s="3" t="s">
        <v>95</v>
      </c>
      <c r="C11" s="5" t="s">
        <v>5</v>
      </c>
      <c r="D11" s="5" t="s">
        <v>227</v>
      </c>
    </row>
    <row r="12" spans="1:4" s="6" customFormat="1" ht="30" x14ac:dyDescent="0.35">
      <c r="A12" s="2" t="s">
        <v>0</v>
      </c>
      <c r="B12" s="2" t="s">
        <v>1</v>
      </c>
      <c r="C12" s="2" t="s">
        <v>2</v>
      </c>
      <c r="D12" s="2" t="s">
        <v>3</v>
      </c>
    </row>
    <row r="13" spans="1:4" s="6" customFormat="1" ht="31" thickBot="1" x14ac:dyDescent="0.4">
      <c r="A13" s="4" t="s">
        <v>8</v>
      </c>
      <c r="B13" s="18" t="s">
        <v>4</v>
      </c>
      <c r="C13" s="5" t="s">
        <v>5</v>
      </c>
      <c r="D13" s="17">
        <v>42807</v>
      </c>
    </row>
    <row r="14" spans="1:4" s="6" customFormat="1" ht="16" thickBot="1" x14ac:dyDescent="0.3">
      <c r="A14" s="4" t="s">
        <v>140</v>
      </c>
      <c r="B14" s="3" t="s">
        <v>93</v>
      </c>
      <c r="C14" s="5" t="s">
        <v>5</v>
      </c>
      <c r="D14" s="19" t="s">
        <v>228</v>
      </c>
    </row>
    <row r="15" spans="1:4" ht="24.5" thickBot="1" x14ac:dyDescent="0.4">
      <c r="A15" s="4" t="s">
        <v>141</v>
      </c>
      <c r="B15" s="7" t="s">
        <v>65</v>
      </c>
      <c r="C15" s="5" t="s">
        <v>5</v>
      </c>
      <c r="D15" s="21" t="s">
        <v>287</v>
      </c>
    </row>
    <row r="16" spans="1:4" x14ac:dyDescent="0.35">
      <c r="A16" s="4" t="s">
        <v>142</v>
      </c>
      <c r="B16" s="7" t="s">
        <v>94</v>
      </c>
      <c r="C16" s="5" t="s">
        <v>19</v>
      </c>
      <c r="D16" s="48">
        <v>1.52</v>
      </c>
    </row>
    <row r="17" spans="1:4" ht="31" x14ac:dyDescent="0.35">
      <c r="A17" s="4" t="s">
        <v>143</v>
      </c>
      <c r="B17" s="3" t="s">
        <v>182</v>
      </c>
      <c r="C17" s="5" t="s">
        <v>5</v>
      </c>
      <c r="D17" s="17">
        <v>42552</v>
      </c>
    </row>
    <row r="18" spans="1:4" ht="31" x14ac:dyDescent="0.35">
      <c r="A18" s="4" t="s">
        <v>144</v>
      </c>
      <c r="B18" s="3" t="s">
        <v>183</v>
      </c>
      <c r="C18" s="5" t="s">
        <v>5</v>
      </c>
      <c r="D18" s="5" t="s">
        <v>291</v>
      </c>
    </row>
    <row r="19" spans="1:4" x14ac:dyDescent="0.35">
      <c r="A19" s="4" t="s">
        <v>145</v>
      </c>
      <c r="B19" s="3" t="s">
        <v>184</v>
      </c>
      <c r="C19" s="5" t="s">
        <v>5</v>
      </c>
      <c r="D19" s="5" t="s">
        <v>226</v>
      </c>
    </row>
    <row r="20" spans="1:4" x14ac:dyDescent="0.35">
      <c r="A20" s="4" t="s">
        <v>150</v>
      </c>
      <c r="B20" s="3" t="s">
        <v>95</v>
      </c>
      <c r="C20" s="5" t="s">
        <v>5</v>
      </c>
      <c r="D20" s="5" t="s">
        <v>227</v>
      </c>
    </row>
    <row r="21" spans="1:4" ht="30" x14ac:dyDescent="0.35">
      <c r="A21" s="2" t="s">
        <v>0</v>
      </c>
      <c r="B21" s="2" t="s">
        <v>1</v>
      </c>
      <c r="C21" s="2" t="s">
        <v>2</v>
      </c>
      <c r="D21" s="2" t="s">
        <v>3</v>
      </c>
    </row>
    <row r="22" spans="1:4" ht="31" thickBot="1" x14ac:dyDescent="0.4">
      <c r="A22" s="4" t="s">
        <v>8</v>
      </c>
      <c r="B22" s="18" t="s">
        <v>4</v>
      </c>
      <c r="C22" s="5" t="s">
        <v>5</v>
      </c>
      <c r="D22" s="17">
        <v>42807</v>
      </c>
    </row>
    <row r="23" spans="1:4" ht="42.75" customHeight="1" thickBot="1" x14ac:dyDescent="0.4">
      <c r="A23" s="4" t="s">
        <v>140</v>
      </c>
      <c r="B23" s="3" t="s">
        <v>93</v>
      </c>
      <c r="C23" s="5" t="s">
        <v>5</v>
      </c>
      <c r="D23" s="19" t="s">
        <v>285</v>
      </c>
    </row>
    <row r="24" spans="1:4" ht="24.5" thickBot="1" x14ac:dyDescent="0.4">
      <c r="A24" s="4" t="s">
        <v>141</v>
      </c>
      <c r="B24" s="7" t="s">
        <v>65</v>
      </c>
      <c r="C24" s="5" t="s">
        <v>225</v>
      </c>
      <c r="D24" s="21" t="s">
        <v>287</v>
      </c>
    </row>
    <row r="25" spans="1:4" x14ac:dyDescent="0.35">
      <c r="A25" s="4" t="s">
        <v>142</v>
      </c>
      <c r="B25" s="7" t="s">
        <v>94</v>
      </c>
      <c r="C25" s="5" t="s">
        <v>19</v>
      </c>
      <c r="D25" s="48">
        <v>6.83</v>
      </c>
    </row>
    <row r="26" spans="1:4" ht="31" x14ac:dyDescent="0.35">
      <c r="A26" s="4" t="s">
        <v>143</v>
      </c>
      <c r="B26" s="3" t="s">
        <v>182</v>
      </c>
      <c r="C26" s="5" t="s">
        <v>5</v>
      </c>
      <c r="D26" s="17">
        <v>42552</v>
      </c>
    </row>
    <row r="27" spans="1:4" ht="31" x14ac:dyDescent="0.35">
      <c r="A27" s="4" t="s">
        <v>144</v>
      </c>
      <c r="B27" s="3" t="s">
        <v>183</v>
      </c>
      <c r="C27" s="5" t="s">
        <v>5</v>
      </c>
      <c r="D27" s="5" t="s">
        <v>291</v>
      </c>
    </row>
    <row r="28" spans="1:4" x14ac:dyDescent="0.35">
      <c r="A28" s="4" t="s">
        <v>145</v>
      </c>
      <c r="B28" s="3" t="s">
        <v>184</v>
      </c>
      <c r="C28" s="5" t="s">
        <v>5</v>
      </c>
      <c r="D28" s="5" t="s">
        <v>226</v>
      </c>
    </row>
    <row r="29" spans="1:4" x14ac:dyDescent="0.35">
      <c r="A29" s="4" t="s">
        <v>150</v>
      </c>
      <c r="B29" s="3" t="s">
        <v>95</v>
      </c>
      <c r="C29" s="5" t="s">
        <v>5</v>
      </c>
      <c r="D29" s="5" t="s">
        <v>227</v>
      </c>
    </row>
    <row r="30" spans="1:4" ht="31" thickBot="1" x14ac:dyDescent="0.4">
      <c r="A30" s="4" t="s">
        <v>8</v>
      </c>
      <c r="B30" s="41" t="s">
        <v>4</v>
      </c>
      <c r="C30" s="5" t="s">
        <v>5</v>
      </c>
      <c r="D30" s="17">
        <v>42807</v>
      </c>
    </row>
    <row r="31" spans="1:4" ht="16" thickBot="1" x14ac:dyDescent="0.4">
      <c r="A31" s="4" t="s">
        <v>140</v>
      </c>
      <c r="B31" s="3" t="s">
        <v>93</v>
      </c>
      <c r="C31" s="5" t="s">
        <v>5</v>
      </c>
      <c r="D31" s="19" t="s">
        <v>288</v>
      </c>
    </row>
    <row r="32" spans="1:4" ht="24.5" thickBot="1" x14ac:dyDescent="0.4">
      <c r="A32" s="4" t="s">
        <v>141</v>
      </c>
      <c r="B32" s="7" t="s">
        <v>65</v>
      </c>
      <c r="C32" s="5" t="s">
        <v>225</v>
      </c>
      <c r="D32" s="21" t="s">
        <v>287</v>
      </c>
    </row>
    <row r="33" spans="1:4" x14ac:dyDescent="0.35">
      <c r="A33" s="4" t="s">
        <v>142</v>
      </c>
      <c r="B33" s="7" t="s">
        <v>94</v>
      </c>
      <c r="C33" s="5" t="s">
        <v>19</v>
      </c>
      <c r="D33" s="48">
        <v>5.84</v>
      </c>
    </row>
    <row r="34" spans="1:4" ht="31" x14ac:dyDescent="0.35">
      <c r="A34" s="4" t="s">
        <v>143</v>
      </c>
      <c r="B34" s="3" t="s">
        <v>182</v>
      </c>
      <c r="C34" s="5" t="s">
        <v>5</v>
      </c>
      <c r="D34" s="17">
        <v>42552</v>
      </c>
    </row>
    <row r="35" spans="1:4" ht="31" x14ac:dyDescent="0.35">
      <c r="A35" s="4" t="s">
        <v>144</v>
      </c>
      <c r="B35" s="3" t="s">
        <v>183</v>
      </c>
      <c r="C35" s="5" t="s">
        <v>5</v>
      </c>
      <c r="D35" s="5" t="s">
        <v>291</v>
      </c>
    </row>
    <row r="36" spans="1:4" x14ac:dyDescent="0.35">
      <c r="A36" s="4" t="s">
        <v>145</v>
      </c>
      <c r="B36" s="3" t="s">
        <v>184</v>
      </c>
      <c r="C36" s="5" t="s">
        <v>5</v>
      </c>
      <c r="D36" s="5" t="s">
        <v>226</v>
      </c>
    </row>
    <row r="37" spans="1:4" x14ac:dyDescent="0.35">
      <c r="A37" s="4" t="s">
        <v>150</v>
      </c>
      <c r="B37" s="3" t="s">
        <v>95</v>
      </c>
      <c r="C37" s="5" t="s">
        <v>5</v>
      </c>
      <c r="D37" s="5" t="s">
        <v>227</v>
      </c>
    </row>
    <row r="38" spans="1:4" ht="31" thickBot="1" x14ac:dyDescent="0.4">
      <c r="A38" s="4" t="s">
        <v>8</v>
      </c>
      <c r="B38" s="41" t="s">
        <v>4</v>
      </c>
      <c r="C38" s="5" t="s">
        <v>5</v>
      </c>
      <c r="D38" s="17">
        <v>42807</v>
      </c>
    </row>
    <row r="39" spans="1:4" ht="16" thickBot="1" x14ac:dyDescent="0.4">
      <c r="A39" s="4" t="s">
        <v>140</v>
      </c>
      <c r="B39" s="3" t="s">
        <v>93</v>
      </c>
      <c r="C39" s="5" t="s">
        <v>5</v>
      </c>
      <c r="D39" s="19" t="s">
        <v>289</v>
      </c>
    </row>
    <row r="40" spans="1:4" ht="24.5" thickBot="1" x14ac:dyDescent="0.4">
      <c r="A40" s="4" t="s">
        <v>141</v>
      </c>
      <c r="B40" s="7" t="s">
        <v>65</v>
      </c>
      <c r="C40" s="5" t="s">
        <v>286</v>
      </c>
      <c r="D40" s="21" t="s">
        <v>287</v>
      </c>
    </row>
    <row r="41" spans="1:4" x14ac:dyDescent="0.35">
      <c r="A41" s="4" t="s">
        <v>142</v>
      </c>
      <c r="B41" s="7" t="s">
        <v>94</v>
      </c>
      <c r="C41" s="5" t="s">
        <v>19</v>
      </c>
      <c r="D41" s="48">
        <v>0.62</v>
      </c>
    </row>
    <row r="42" spans="1:4" ht="31" x14ac:dyDescent="0.35">
      <c r="A42" s="4" t="s">
        <v>143</v>
      </c>
      <c r="B42" s="3" t="s">
        <v>182</v>
      </c>
      <c r="C42" s="5" t="s">
        <v>5</v>
      </c>
      <c r="D42" s="17">
        <v>42552</v>
      </c>
    </row>
    <row r="43" spans="1:4" ht="31" x14ac:dyDescent="0.35">
      <c r="A43" s="4" t="s">
        <v>144</v>
      </c>
      <c r="B43" s="3" t="s">
        <v>183</v>
      </c>
      <c r="C43" s="5" t="s">
        <v>5</v>
      </c>
      <c r="D43" s="5" t="s">
        <v>291</v>
      </c>
    </row>
    <row r="44" spans="1:4" x14ac:dyDescent="0.35">
      <c r="A44" s="4" t="s">
        <v>145</v>
      </c>
      <c r="B44" s="3" t="s">
        <v>184</v>
      </c>
      <c r="C44" s="5" t="s">
        <v>5</v>
      </c>
      <c r="D44" s="5" t="s">
        <v>226</v>
      </c>
    </row>
    <row r="45" spans="1:4" x14ac:dyDescent="0.35">
      <c r="A45" s="4" t="s">
        <v>150</v>
      </c>
      <c r="B45" s="3" t="s">
        <v>95</v>
      </c>
      <c r="C45" s="5" t="s">
        <v>5</v>
      </c>
      <c r="D45" s="5" t="s">
        <v>227</v>
      </c>
    </row>
    <row r="46" spans="1:4" ht="30" x14ac:dyDescent="0.35">
      <c r="A46" s="2" t="s">
        <v>0</v>
      </c>
      <c r="B46" s="2" t="s">
        <v>1</v>
      </c>
      <c r="C46" s="2" t="s">
        <v>2</v>
      </c>
      <c r="D46" s="2" t="s">
        <v>3</v>
      </c>
    </row>
    <row r="47" spans="1:4" ht="31" thickBot="1" x14ac:dyDescent="0.4">
      <c r="A47" s="4" t="s">
        <v>8</v>
      </c>
      <c r="B47" s="18" t="s">
        <v>4</v>
      </c>
      <c r="C47" s="5" t="s">
        <v>5</v>
      </c>
      <c r="D47" s="17">
        <v>42807</v>
      </c>
    </row>
    <row r="48" spans="1:4" ht="16" thickBot="1" x14ac:dyDescent="0.4">
      <c r="A48" s="4" t="s">
        <v>140</v>
      </c>
      <c r="B48" s="3" t="s">
        <v>93</v>
      </c>
      <c r="C48" s="5" t="s">
        <v>5</v>
      </c>
      <c r="D48" s="19" t="s">
        <v>290</v>
      </c>
    </row>
    <row r="49" spans="1:4" ht="24.5" thickBot="1" x14ac:dyDescent="0.4">
      <c r="A49" s="4" t="s">
        <v>141</v>
      </c>
      <c r="B49" s="7" t="s">
        <v>65</v>
      </c>
      <c r="C49" s="5" t="s">
        <v>286</v>
      </c>
      <c r="D49" s="21" t="s">
        <v>287</v>
      </c>
    </row>
    <row r="50" spans="1:4" x14ac:dyDescent="0.35">
      <c r="A50" s="4" t="s">
        <v>142</v>
      </c>
      <c r="B50" s="7" t="s">
        <v>94</v>
      </c>
      <c r="C50" s="5" t="s">
        <v>19</v>
      </c>
      <c r="D50" s="64">
        <v>2.5</v>
      </c>
    </row>
    <row r="51" spans="1:4" ht="31" x14ac:dyDescent="0.35">
      <c r="A51" s="4" t="s">
        <v>143</v>
      </c>
      <c r="B51" s="3" t="s">
        <v>182</v>
      </c>
      <c r="C51" s="5" t="s">
        <v>5</v>
      </c>
      <c r="D51" s="17">
        <v>42552</v>
      </c>
    </row>
    <row r="52" spans="1:4" ht="31" x14ac:dyDescent="0.35">
      <c r="A52" s="4" t="s">
        <v>144</v>
      </c>
      <c r="B52" s="3" t="s">
        <v>183</v>
      </c>
      <c r="C52" s="5" t="s">
        <v>5</v>
      </c>
      <c r="D52" s="5" t="s">
        <v>237</v>
      </c>
    </row>
    <row r="53" spans="1:4" x14ac:dyDescent="0.35">
      <c r="A53" s="4" t="s">
        <v>145</v>
      </c>
      <c r="B53" s="3" t="s">
        <v>184</v>
      </c>
      <c r="C53" s="5" t="s">
        <v>5</v>
      </c>
      <c r="D53" s="5" t="s">
        <v>231</v>
      </c>
    </row>
    <row r="54" spans="1:4" x14ac:dyDescent="0.35">
      <c r="A54" s="4" t="s">
        <v>150</v>
      </c>
      <c r="B54" s="3" t="s">
        <v>95</v>
      </c>
      <c r="C54" s="5" t="s">
        <v>5</v>
      </c>
      <c r="D54" s="5" t="s">
        <v>227</v>
      </c>
    </row>
    <row r="55" spans="1:4" ht="30" x14ac:dyDescent="0.35">
      <c r="A55" s="2" t="s">
        <v>0</v>
      </c>
      <c r="B55" s="2" t="s">
        <v>1</v>
      </c>
      <c r="C55" s="2" t="s">
        <v>2</v>
      </c>
      <c r="D55" s="2" t="s">
        <v>3</v>
      </c>
    </row>
    <row r="56" spans="1:4" ht="31" thickBot="1" x14ac:dyDescent="0.4">
      <c r="A56" s="4" t="s">
        <v>8</v>
      </c>
      <c r="B56" s="18" t="s">
        <v>4</v>
      </c>
      <c r="C56" s="5" t="s">
        <v>5</v>
      </c>
      <c r="D56" s="17">
        <v>42807</v>
      </c>
    </row>
    <row r="57" spans="1:4" ht="16" thickBot="1" x14ac:dyDescent="0.4">
      <c r="A57" s="4" t="s">
        <v>140</v>
      </c>
      <c r="B57" s="3" t="s">
        <v>93</v>
      </c>
      <c r="C57" s="5" t="s">
        <v>5</v>
      </c>
      <c r="D57" s="19" t="s">
        <v>229</v>
      </c>
    </row>
    <row r="58" spans="1:4" ht="24.5" thickBot="1" x14ac:dyDescent="0.4">
      <c r="A58" s="4" t="s">
        <v>141</v>
      </c>
      <c r="B58" s="7" t="s">
        <v>65</v>
      </c>
      <c r="C58" s="5" t="s">
        <v>286</v>
      </c>
      <c r="D58" s="21" t="s">
        <v>287</v>
      </c>
    </row>
    <row r="59" spans="1:4" x14ac:dyDescent="0.35">
      <c r="A59" s="4" t="s">
        <v>142</v>
      </c>
      <c r="B59" s="7" t="s">
        <v>94</v>
      </c>
      <c r="C59" s="5" t="s">
        <v>19</v>
      </c>
      <c r="D59" s="48">
        <v>1.91</v>
      </c>
    </row>
    <row r="60" spans="1:4" ht="31" x14ac:dyDescent="0.35">
      <c r="A60" s="4" t="s">
        <v>143</v>
      </c>
      <c r="B60" s="3" t="s">
        <v>182</v>
      </c>
      <c r="C60" s="5" t="s">
        <v>5</v>
      </c>
      <c r="D60" s="17" t="s">
        <v>230</v>
      </c>
    </row>
    <row r="61" spans="1:4" ht="31" x14ac:dyDescent="0.35">
      <c r="A61" s="4" t="s">
        <v>144</v>
      </c>
      <c r="B61" s="3" t="s">
        <v>183</v>
      </c>
      <c r="C61" s="5" t="s">
        <v>5</v>
      </c>
      <c r="D61" s="5" t="s">
        <v>237</v>
      </c>
    </row>
    <row r="62" spans="1:4" x14ac:dyDescent="0.35">
      <c r="A62" s="4" t="s">
        <v>145</v>
      </c>
      <c r="B62" s="3" t="s">
        <v>184</v>
      </c>
      <c r="C62" s="5" t="s">
        <v>5</v>
      </c>
      <c r="D62" s="5" t="s">
        <v>231</v>
      </c>
    </row>
    <row r="63" spans="1:4" x14ac:dyDescent="0.35">
      <c r="A63" s="4" t="s">
        <v>150</v>
      </c>
      <c r="B63" s="3" t="s">
        <v>95</v>
      </c>
      <c r="C63" s="5" t="s">
        <v>5</v>
      </c>
      <c r="D63" s="5" t="s">
        <v>227</v>
      </c>
    </row>
    <row r="64" spans="1:4" ht="30" x14ac:dyDescent="0.35">
      <c r="A64" s="2" t="s">
        <v>0</v>
      </c>
      <c r="B64" s="2" t="s">
        <v>1</v>
      </c>
      <c r="C64" s="2" t="s">
        <v>2</v>
      </c>
      <c r="D64" s="2" t="s">
        <v>3</v>
      </c>
    </row>
    <row r="65" spans="1:4" ht="31" thickBot="1" x14ac:dyDescent="0.4">
      <c r="A65" s="4" t="s">
        <v>8</v>
      </c>
      <c r="B65" s="23" t="s">
        <v>4</v>
      </c>
      <c r="C65" s="5" t="s">
        <v>5</v>
      </c>
      <c r="D65" s="17">
        <v>42807</v>
      </c>
    </row>
    <row r="66" spans="1:4" ht="16" thickBot="1" x14ac:dyDescent="0.4">
      <c r="A66" s="4" t="s">
        <v>140</v>
      </c>
      <c r="B66" s="3" t="s">
        <v>93</v>
      </c>
      <c r="C66" s="5" t="s">
        <v>5</v>
      </c>
      <c r="D66" s="37" t="s">
        <v>375</v>
      </c>
    </row>
    <row r="67" spans="1:4" ht="24.5" thickBot="1" x14ac:dyDescent="0.4">
      <c r="A67" s="4" t="s">
        <v>141</v>
      </c>
      <c r="B67" s="7" t="s">
        <v>65</v>
      </c>
      <c r="C67" s="5" t="s">
        <v>286</v>
      </c>
      <c r="D67" s="21" t="s">
        <v>287</v>
      </c>
    </row>
    <row r="68" spans="1:4" x14ac:dyDescent="0.35">
      <c r="A68" s="4" t="s">
        <v>142</v>
      </c>
      <c r="B68" s="7" t="s">
        <v>94</v>
      </c>
      <c r="C68" s="5" t="s">
        <v>19</v>
      </c>
      <c r="D68" s="48">
        <v>0.65</v>
      </c>
    </row>
    <row r="69" spans="1:4" ht="31" x14ac:dyDescent="0.35">
      <c r="A69" s="4" t="s">
        <v>143</v>
      </c>
      <c r="B69" s="3" t="s">
        <v>182</v>
      </c>
      <c r="C69" s="5" t="s">
        <v>5</v>
      </c>
      <c r="D69" s="17">
        <v>42552</v>
      </c>
    </row>
    <row r="70" spans="1:4" ht="31" x14ac:dyDescent="0.35">
      <c r="A70" s="4" t="s">
        <v>144</v>
      </c>
      <c r="B70" s="3" t="s">
        <v>183</v>
      </c>
      <c r="C70" s="5" t="s">
        <v>5</v>
      </c>
      <c r="D70" s="5" t="s">
        <v>291</v>
      </c>
    </row>
    <row r="71" spans="1:4" x14ac:dyDescent="0.35">
      <c r="A71" s="4" t="s">
        <v>145</v>
      </c>
      <c r="B71" s="3" t="s">
        <v>184</v>
      </c>
      <c r="C71" s="5" t="s">
        <v>5</v>
      </c>
      <c r="D71" s="5" t="s">
        <v>231</v>
      </c>
    </row>
    <row r="72" spans="1:4" x14ac:dyDescent="0.35">
      <c r="A72" s="4" t="s">
        <v>150</v>
      </c>
      <c r="B72" s="3" t="s">
        <v>95</v>
      </c>
      <c r="C72" s="5" t="s">
        <v>5</v>
      </c>
      <c r="D72" s="5" t="s">
        <v>227</v>
      </c>
    </row>
    <row r="73" spans="1:4" ht="30" x14ac:dyDescent="0.35">
      <c r="A73" s="2" t="s">
        <v>0</v>
      </c>
      <c r="B73" s="2" t="s">
        <v>1</v>
      </c>
      <c r="C73" s="2" t="s">
        <v>2</v>
      </c>
      <c r="D73" s="2" t="s">
        <v>3</v>
      </c>
    </row>
    <row r="74" spans="1:4" ht="31" thickBot="1" x14ac:dyDescent="0.4">
      <c r="A74" s="4" t="s">
        <v>8</v>
      </c>
      <c r="B74" s="23" t="s">
        <v>4</v>
      </c>
      <c r="C74" s="5" t="s">
        <v>5</v>
      </c>
      <c r="D74" s="17">
        <v>42807</v>
      </c>
    </row>
    <row r="75" spans="1:4" ht="16" thickBot="1" x14ac:dyDescent="0.4">
      <c r="A75" s="4" t="s">
        <v>140</v>
      </c>
      <c r="B75" s="3" t="s">
        <v>93</v>
      </c>
      <c r="C75" s="5" t="s">
        <v>5</v>
      </c>
      <c r="D75" s="37" t="s">
        <v>261</v>
      </c>
    </row>
    <row r="76" spans="1:4" ht="24.5" thickBot="1" x14ac:dyDescent="0.4">
      <c r="A76" s="4" t="s">
        <v>141</v>
      </c>
      <c r="B76" s="7" t="s">
        <v>65</v>
      </c>
      <c r="C76" s="5" t="s">
        <v>286</v>
      </c>
      <c r="D76" s="21" t="s">
        <v>287</v>
      </c>
    </row>
    <row r="77" spans="1:4" x14ac:dyDescent="0.35">
      <c r="A77" s="4" t="s">
        <v>142</v>
      </c>
      <c r="B77" s="7" t="s">
        <v>94</v>
      </c>
      <c r="C77" s="5" t="s">
        <v>19</v>
      </c>
      <c r="D77" s="48">
        <v>0.11</v>
      </c>
    </row>
    <row r="78" spans="1:4" ht="31" x14ac:dyDescent="0.35">
      <c r="A78" s="4" t="s">
        <v>143</v>
      </c>
      <c r="B78" s="3" t="s">
        <v>182</v>
      </c>
      <c r="C78" s="5" t="s">
        <v>5</v>
      </c>
      <c r="D78" s="17">
        <v>42552</v>
      </c>
    </row>
    <row r="79" spans="1:4" ht="31" x14ac:dyDescent="0.35">
      <c r="A79" s="4" t="s">
        <v>144</v>
      </c>
      <c r="B79" s="3" t="s">
        <v>183</v>
      </c>
      <c r="C79" s="5" t="s">
        <v>5</v>
      </c>
      <c r="D79" s="5" t="s">
        <v>291</v>
      </c>
    </row>
    <row r="80" spans="1:4" x14ac:dyDescent="0.35">
      <c r="A80" s="4" t="s">
        <v>145</v>
      </c>
      <c r="B80" s="3" t="s">
        <v>184</v>
      </c>
      <c r="C80" s="5" t="s">
        <v>5</v>
      </c>
      <c r="D80" s="5" t="s">
        <v>231</v>
      </c>
    </row>
    <row r="81" spans="1:4" x14ac:dyDescent="0.35">
      <c r="A81" s="4" t="s">
        <v>150</v>
      </c>
      <c r="B81" s="3" t="s">
        <v>95</v>
      </c>
      <c r="C81" s="5" t="s">
        <v>5</v>
      </c>
      <c r="D81" s="5" t="s">
        <v>227</v>
      </c>
    </row>
    <row r="82" spans="1:4" ht="30" x14ac:dyDescent="0.35">
      <c r="A82" s="2" t="s">
        <v>0</v>
      </c>
      <c r="B82" s="2" t="s">
        <v>1</v>
      </c>
      <c r="C82" s="2" t="s">
        <v>2</v>
      </c>
      <c r="D82" s="2" t="s">
        <v>3</v>
      </c>
    </row>
    <row r="83" spans="1:4" ht="31" thickBot="1" x14ac:dyDescent="0.4">
      <c r="A83" s="4" t="s">
        <v>8</v>
      </c>
      <c r="B83" s="42" t="s">
        <v>4</v>
      </c>
      <c r="C83" s="5" t="s">
        <v>5</v>
      </c>
      <c r="D83" s="17">
        <v>42807</v>
      </c>
    </row>
    <row r="84" spans="1:4" ht="16" thickBot="1" x14ac:dyDescent="0.4">
      <c r="A84" s="4" t="s">
        <v>140</v>
      </c>
      <c r="B84" s="3" t="s">
        <v>93</v>
      </c>
      <c r="C84" s="5" t="s">
        <v>5</v>
      </c>
      <c r="D84" s="61" t="s">
        <v>292</v>
      </c>
    </row>
    <row r="85" spans="1:4" ht="24.5" thickBot="1" x14ac:dyDescent="0.4">
      <c r="A85" s="4" t="s">
        <v>141</v>
      </c>
      <c r="B85" s="7" t="s">
        <v>65</v>
      </c>
      <c r="C85" s="5" t="s">
        <v>286</v>
      </c>
      <c r="D85" s="21" t="s">
        <v>287</v>
      </c>
    </row>
    <row r="86" spans="1:4" x14ac:dyDescent="0.35">
      <c r="A86" s="4" t="s">
        <v>142</v>
      </c>
      <c r="B86" s="7" t="s">
        <v>94</v>
      </c>
      <c r="C86" s="5" t="s">
        <v>19</v>
      </c>
      <c r="D86" s="44">
        <v>0.34</v>
      </c>
    </row>
    <row r="87" spans="1:4" ht="31" x14ac:dyDescent="0.35">
      <c r="A87" s="4" t="s">
        <v>143</v>
      </c>
      <c r="B87" s="3" t="s">
        <v>182</v>
      </c>
      <c r="C87" s="5" t="s">
        <v>5</v>
      </c>
      <c r="D87" s="17">
        <v>42552</v>
      </c>
    </row>
    <row r="88" spans="1:4" ht="31" x14ac:dyDescent="0.35">
      <c r="A88" s="4" t="s">
        <v>144</v>
      </c>
      <c r="B88" s="3" t="s">
        <v>183</v>
      </c>
      <c r="C88" s="5" t="s">
        <v>5</v>
      </c>
      <c r="D88" s="5" t="s">
        <v>291</v>
      </c>
    </row>
    <row r="89" spans="1:4" x14ac:dyDescent="0.35">
      <c r="A89" s="4" t="s">
        <v>145</v>
      </c>
      <c r="B89" s="3" t="s">
        <v>184</v>
      </c>
      <c r="C89" s="5" t="s">
        <v>5</v>
      </c>
      <c r="D89" s="5" t="s">
        <v>231</v>
      </c>
    </row>
    <row r="90" spans="1:4" x14ac:dyDescent="0.35">
      <c r="A90" s="4" t="s">
        <v>150</v>
      </c>
      <c r="B90" s="3" t="s">
        <v>95</v>
      </c>
      <c r="C90" s="5" t="s">
        <v>5</v>
      </c>
      <c r="D90" s="5" t="s">
        <v>227</v>
      </c>
    </row>
    <row r="91" spans="1:4" ht="30" x14ac:dyDescent="0.35">
      <c r="A91" s="2" t="s">
        <v>0</v>
      </c>
      <c r="B91" s="2" t="s">
        <v>1</v>
      </c>
      <c r="C91" s="2" t="s">
        <v>2</v>
      </c>
      <c r="D91" s="2" t="s">
        <v>3</v>
      </c>
    </row>
    <row r="92" spans="1:4" ht="31" thickBot="1" x14ac:dyDescent="0.4">
      <c r="A92" s="4" t="s">
        <v>8</v>
      </c>
      <c r="B92" s="43" t="s">
        <v>4</v>
      </c>
      <c r="C92" s="5" t="s">
        <v>5</v>
      </c>
      <c r="D92" s="17">
        <v>42807</v>
      </c>
    </row>
    <row r="93" spans="1:4" ht="16" thickBot="1" x14ac:dyDescent="0.4">
      <c r="A93" s="4" t="s">
        <v>140</v>
      </c>
      <c r="B93" s="3" t="s">
        <v>93</v>
      </c>
      <c r="C93" s="5" t="s">
        <v>5</v>
      </c>
      <c r="D93" s="62" t="s">
        <v>295</v>
      </c>
    </row>
    <row r="94" spans="1:4" ht="24.5" thickBot="1" x14ac:dyDescent="0.4">
      <c r="A94" s="4" t="s">
        <v>141</v>
      </c>
      <c r="B94" s="7" t="s">
        <v>65</v>
      </c>
      <c r="C94" s="5" t="s">
        <v>286</v>
      </c>
      <c r="D94" s="21" t="s">
        <v>287</v>
      </c>
    </row>
    <row r="95" spans="1:4" x14ac:dyDescent="0.35">
      <c r="A95" s="4" t="s">
        <v>142</v>
      </c>
      <c r="B95" s="7" t="s">
        <v>94</v>
      </c>
      <c r="C95" s="5" t="s">
        <v>19</v>
      </c>
      <c r="D95" s="44">
        <v>3.56</v>
      </c>
    </row>
    <row r="96" spans="1:4" ht="31" x14ac:dyDescent="0.35">
      <c r="A96" s="4" t="s">
        <v>143</v>
      </c>
      <c r="B96" s="3" t="s">
        <v>182</v>
      </c>
      <c r="C96" s="5" t="s">
        <v>5</v>
      </c>
      <c r="D96" s="17">
        <v>42552</v>
      </c>
    </row>
    <row r="97" spans="1:4" ht="31" x14ac:dyDescent="0.35">
      <c r="A97" s="4" t="s">
        <v>144</v>
      </c>
      <c r="B97" s="3" t="s">
        <v>183</v>
      </c>
      <c r="C97" s="5" t="s">
        <v>5</v>
      </c>
      <c r="D97" s="5" t="s">
        <v>291</v>
      </c>
    </row>
    <row r="98" spans="1:4" x14ac:dyDescent="0.35">
      <c r="A98" s="4" t="s">
        <v>145</v>
      </c>
      <c r="B98" s="3" t="s">
        <v>184</v>
      </c>
      <c r="C98" s="5" t="s">
        <v>5</v>
      </c>
      <c r="D98" s="5" t="s">
        <v>231</v>
      </c>
    </row>
    <row r="99" spans="1:4" x14ac:dyDescent="0.35">
      <c r="A99" s="4" t="s">
        <v>150</v>
      </c>
      <c r="B99" s="3" t="s">
        <v>95</v>
      </c>
      <c r="C99" s="5" t="s">
        <v>5</v>
      </c>
      <c r="D99" s="5" t="s">
        <v>227</v>
      </c>
    </row>
    <row r="100" spans="1:4" x14ac:dyDescent="0.35">
      <c r="A100" s="34"/>
      <c r="B100" s="35"/>
      <c r="C100" s="36"/>
      <c r="D100" s="36"/>
    </row>
    <row r="101" spans="1:4" x14ac:dyDescent="0.35">
      <c r="B101" s="1" t="s">
        <v>234</v>
      </c>
      <c r="C101" s="1" t="s">
        <v>293</v>
      </c>
    </row>
    <row r="102" spans="1:4" x14ac:dyDescent="0.35">
      <c r="B102" s="1" t="s">
        <v>227</v>
      </c>
    </row>
    <row r="104" spans="1:4" x14ac:dyDescent="0.35">
      <c r="B104" s="1" t="s">
        <v>294</v>
      </c>
    </row>
  </sheetData>
  <mergeCells count="1">
    <mergeCell ref="A1:D1"/>
  </mergeCells>
  <pageMargins left="0.7" right="0.7" top="0.32" bottom="0.28000000000000003" header="0.3" footer="0.3"/>
  <pageSetup paperSize="9" scale="86" orientation="portrait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topLeftCell="A19" workbookViewId="0">
      <selection activeCell="D27" sqref="D27"/>
    </sheetView>
  </sheetViews>
  <sheetFormatPr defaultColWidth="9.08984375" defaultRowHeight="15.5" x14ac:dyDescent="0.35"/>
  <cols>
    <col min="1" max="1" width="5.90625" style="1" customWidth="1"/>
    <col min="2" max="2" width="45" style="1" customWidth="1"/>
    <col min="3" max="3" width="14.453125" style="1" customWidth="1"/>
    <col min="4" max="4" width="26.54296875" style="1" customWidth="1"/>
    <col min="5" max="16384" width="9.08984375" style="1"/>
  </cols>
  <sheetData>
    <row r="1" spans="1:4" ht="34.5" customHeight="1" x14ac:dyDescent="0.35">
      <c r="A1" s="123" t="s">
        <v>106</v>
      </c>
      <c r="B1" s="123"/>
      <c r="C1" s="123"/>
      <c r="D1" s="123"/>
    </row>
    <row r="3" spans="1:4" ht="35.15" customHeight="1" x14ac:dyDescent="0.35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49999999999999" customHeight="1" x14ac:dyDescent="0.35">
      <c r="A4" s="46" t="s">
        <v>8</v>
      </c>
      <c r="B4" s="47" t="s">
        <v>4</v>
      </c>
      <c r="C4" s="48" t="s">
        <v>5</v>
      </c>
      <c r="D4" s="49">
        <v>42807</v>
      </c>
    </row>
    <row r="5" spans="1:4" s="6" customFormat="1" ht="20.149999999999999" customHeight="1" x14ac:dyDescent="0.35">
      <c r="A5" s="46" t="s">
        <v>9</v>
      </c>
      <c r="B5" s="50" t="s">
        <v>97</v>
      </c>
      <c r="C5" s="48" t="s">
        <v>5</v>
      </c>
      <c r="D5" s="48" t="s">
        <v>232</v>
      </c>
    </row>
    <row r="6" spans="1:4" s="6" customFormat="1" ht="31.5" customHeight="1" x14ac:dyDescent="0.35">
      <c r="A6" s="46" t="s">
        <v>10</v>
      </c>
      <c r="B6" s="50" t="s">
        <v>98</v>
      </c>
      <c r="C6" s="48" t="s">
        <v>5</v>
      </c>
      <c r="D6" s="48" t="s">
        <v>233</v>
      </c>
    </row>
    <row r="7" spans="1:4" s="6" customFormat="1" ht="20.149999999999999" customHeight="1" x14ac:dyDescent="0.35">
      <c r="A7" s="46" t="s">
        <v>11</v>
      </c>
      <c r="B7" s="51" t="s">
        <v>65</v>
      </c>
      <c r="C7" s="48" t="s">
        <v>303</v>
      </c>
      <c r="D7" s="52"/>
    </row>
    <row r="8" spans="1:4" s="6" customFormat="1" ht="20.149999999999999" customHeight="1" x14ac:dyDescent="0.35">
      <c r="A8" s="46" t="s">
        <v>12</v>
      </c>
      <c r="B8" s="51" t="s">
        <v>99</v>
      </c>
      <c r="C8" s="48" t="s">
        <v>19</v>
      </c>
      <c r="D8" s="5" t="s">
        <v>383</v>
      </c>
    </row>
    <row r="9" spans="1:4" s="6" customFormat="1" ht="35.15" customHeight="1" x14ac:dyDescent="0.35">
      <c r="A9" s="46" t="s">
        <v>13</v>
      </c>
      <c r="B9" s="50" t="s">
        <v>100</v>
      </c>
      <c r="C9" s="48" t="s">
        <v>5</v>
      </c>
      <c r="D9" s="53" t="s">
        <v>296</v>
      </c>
    </row>
    <row r="10" spans="1:4" s="6" customFormat="1" ht="35.15" customHeight="1" x14ac:dyDescent="0.35">
      <c r="A10" s="46" t="s">
        <v>14</v>
      </c>
      <c r="B10" s="51" t="s">
        <v>101</v>
      </c>
      <c r="C10" s="48" t="s">
        <v>5</v>
      </c>
      <c r="D10" s="48" t="s">
        <v>263</v>
      </c>
    </row>
    <row r="11" spans="1:4" s="6" customFormat="1" ht="75.75" customHeight="1" x14ac:dyDescent="0.35">
      <c r="A11" s="46" t="s">
        <v>15</v>
      </c>
      <c r="B11" s="51" t="s">
        <v>102</v>
      </c>
      <c r="C11" s="48" t="s">
        <v>5</v>
      </c>
      <c r="D11" s="54" t="s">
        <v>298</v>
      </c>
    </row>
    <row r="12" spans="1:4" s="6" customFormat="1" ht="20.149999999999999" customHeight="1" x14ac:dyDescent="0.35">
      <c r="A12" s="46" t="s">
        <v>16</v>
      </c>
      <c r="B12" s="50" t="s">
        <v>103</v>
      </c>
      <c r="C12" s="48" t="s">
        <v>5</v>
      </c>
      <c r="D12" s="49">
        <v>42552</v>
      </c>
    </row>
    <row r="13" spans="1:4" s="6" customFormat="1" ht="46.5" customHeight="1" x14ac:dyDescent="0.35">
      <c r="A13" s="46" t="s">
        <v>17</v>
      </c>
      <c r="B13" s="50" t="s">
        <v>185</v>
      </c>
      <c r="C13" s="48" t="s">
        <v>5</v>
      </c>
      <c r="D13" s="48" t="s">
        <v>264</v>
      </c>
    </row>
    <row r="14" spans="1:4" s="6" customFormat="1" ht="45" customHeight="1" x14ac:dyDescent="0.35">
      <c r="A14" s="46" t="s">
        <v>18</v>
      </c>
      <c r="B14" s="50" t="s">
        <v>186</v>
      </c>
      <c r="C14" s="48" t="s">
        <v>302</v>
      </c>
      <c r="D14" s="48" t="s">
        <v>378</v>
      </c>
    </row>
    <row r="15" spans="1:4" s="6" customFormat="1" ht="35.25" customHeight="1" x14ac:dyDescent="0.35">
      <c r="A15" s="131" t="s">
        <v>105</v>
      </c>
      <c r="B15" s="132"/>
      <c r="C15" s="132"/>
      <c r="D15" s="133"/>
    </row>
    <row r="16" spans="1:4" s="6" customFormat="1" ht="81.75" customHeight="1" x14ac:dyDescent="0.35">
      <c r="A16" s="46">
        <v>12</v>
      </c>
      <c r="B16" s="50" t="s">
        <v>105</v>
      </c>
      <c r="C16" s="48" t="s">
        <v>5</v>
      </c>
      <c r="D16" s="54" t="s">
        <v>298</v>
      </c>
    </row>
    <row r="17" spans="1:4" x14ac:dyDescent="0.35">
      <c r="A17" s="55"/>
      <c r="B17" s="55"/>
      <c r="C17" s="55"/>
      <c r="D17" s="55"/>
    </row>
    <row r="18" spans="1:4" x14ac:dyDescent="0.35">
      <c r="A18" s="55"/>
      <c r="B18" s="55"/>
      <c r="C18" s="55"/>
      <c r="D18" s="55"/>
    </row>
    <row r="19" spans="1:4" ht="30" x14ac:dyDescent="0.35">
      <c r="A19" s="45" t="s">
        <v>0</v>
      </c>
      <c r="B19" s="45" t="s">
        <v>1</v>
      </c>
      <c r="C19" s="45" t="s">
        <v>2</v>
      </c>
      <c r="D19" s="45" t="s">
        <v>3</v>
      </c>
    </row>
    <row r="20" spans="1:4" ht="30.5" x14ac:dyDescent="0.35">
      <c r="A20" s="46" t="s">
        <v>8</v>
      </c>
      <c r="B20" s="47" t="s">
        <v>4</v>
      </c>
      <c r="C20" s="48" t="s">
        <v>5</v>
      </c>
      <c r="D20" s="49">
        <v>42807</v>
      </c>
    </row>
    <row r="21" spans="1:4" ht="30.5" x14ac:dyDescent="0.35">
      <c r="A21" s="46" t="s">
        <v>9</v>
      </c>
      <c r="B21" s="50" t="s">
        <v>97</v>
      </c>
      <c r="C21" s="48" t="s">
        <v>5</v>
      </c>
      <c r="D21" s="48" t="s">
        <v>313</v>
      </c>
    </row>
    <row r="22" spans="1:4" ht="31" x14ac:dyDescent="0.35">
      <c r="A22" s="46" t="s">
        <v>10</v>
      </c>
      <c r="B22" s="50" t="s">
        <v>98</v>
      </c>
      <c r="C22" s="48" t="s">
        <v>5</v>
      </c>
      <c r="D22" s="48" t="s">
        <v>233</v>
      </c>
    </row>
    <row r="23" spans="1:4" ht="30.5" x14ac:dyDescent="0.35">
      <c r="A23" s="46" t="s">
        <v>11</v>
      </c>
      <c r="B23" s="51" t="s">
        <v>65</v>
      </c>
      <c r="C23" s="48" t="s">
        <v>299</v>
      </c>
      <c r="D23" s="48" t="s">
        <v>299</v>
      </c>
    </row>
    <row r="24" spans="1:4" ht="30.5" x14ac:dyDescent="0.35">
      <c r="A24" s="46" t="s">
        <v>12</v>
      </c>
      <c r="B24" s="51" t="s">
        <v>99</v>
      </c>
      <c r="C24" s="48" t="s">
        <v>19</v>
      </c>
      <c r="D24" s="48">
        <v>25.44</v>
      </c>
    </row>
    <row r="25" spans="1:4" ht="31" x14ac:dyDescent="0.35">
      <c r="A25" s="46" t="s">
        <v>13</v>
      </c>
      <c r="B25" s="50" t="s">
        <v>100</v>
      </c>
      <c r="C25" s="48" t="s">
        <v>5</v>
      </c>
      <c r="D25" s="48" t="s">
        <v>300</v>
      </c>
    </row>
    <row r="26" spans="1:4" ht="31" x14ac:dyDescent="0.35">
      <c r="A26" s="46" t="s">
        <v>14</v>
      </c>
      <c r="B26" s="51" t="s">
        <v>101</v>
      </c>
      <c r="C26" s="48" t="s">
        <v>5</v>
      </c>
      <c r="D26" s="48" t="s">
        <v>266</v>
      </c>
    </row>
    <row r="27" spans="1:4" ht="46.5" x14ac:dyDescent="0.35">
      <c r="A27" s="46" t="s">
        <v>15</v>
      </c>
      <c r="B27" s="51" t="s">
        <v>102</v>
      </c>
      <c r="C27" s="48" t="s">
        <v>5</v>
      </c>
      <c r="D27" s="54" t="s">
        <v>301</v>
      </c>
    </row>
    <row r="28" spans="1:4" ht="30.5" x14ac:dyDescent="0.35">
      <c r="A28" s="46" t="s">
        <v>16</v>
      </c>
      <c r="B28" s="50" t="s">
        <v>103</v>
      </c>
      <c r="C28" s="48" t="s">
        <v>5</v>
      </c>
      <c r="D28" s="49">
        <v>42917</v>
      </c>
    </row>
    <row r="29" spans="1:4" ht="31" x14ac:dyDescent="0.35">
      <c r="A29" s="46" t="s">
        <v>17</v>
      </c>
      <c r="B29" s="50" t="s">
        <v>185</v>
      </c>
      <c r="C29" s="56" t="s">
        <v>304</v>
      </c>
      <c r="D29" s="5" t="s">
        <v>223</v>
      </c>
    </row>
    <row r="30" spans="1:4" ht="80.5" x14ac:dyDescent="0.35">
      <c r="A30" s="46" t="s">
        <v>18</v>
      </c>
      <c r="B30" s="50" t="s">
        <v>186</v>
      </c>
      <c r="C30" s="57" t="s">
        <v>305</v>
      </c>
      <c r="D30" s="5" t="s">
        <v>377</v>
      </c>
    </row>
    <row r="31" spans="1:4" ht="30" x14ac:dyDescent="0.35">
      <c r="A31" s="45" t="s">
        <v>0</v>
      </c>
      <c r="B31" s="45" t="s">
        <v>1</v>
      </c>
      <c r="C31" s="45" t="s">
        <v>2</v>
      </c>
      <c r="D31" s="45" t="s">
        <v>3</v>
      </c>
    </row>
    <row r="32" spans="1:4" ht="30.5" x14ac:dyDescent="0.35">
      <c r="A32" s="46" t="s">
        <v>8</v>
      </c>
      <c r="B32" s="47" t="s">
        <v>4</v>
      </c>
      <c r="C32" s="48" t="s">
        <v>5</v>
      </c>
      <c r="D32" s="49">
        <v>42807</v>
      </c>
    </row>
    <row r="33" spans="1:4" ht="30.5" x14ac:dyDescent="0.35">
      <c r="A33" s="46" t="s">
        <v>9</v>
      </c>
      <c r="B33" s="50" t="s">
        <v>97</v>
      </c>
      <c r="C33" s="48" t="s">
        <v>5</v>
      </c>
      <c r="D33" s="48" t="s">
        <v>314</v>
      </c>
    </row>
    <row r="34" spans="1:4" ht="31" x14ac:dyDescent="0.35">
      <c r="A34" s="46" t="s">
        <v>10</v>
      </c>
      <c r="B34" s="50" t="s">
        <v>98</v>
      </c>
      <c r="C34" s="48" t="s">
        <v>5</v>
      </c>
      <c r="D34" s="48" t="s">
        <v>233</v>
      </c>
    </row>
    <row r="35" spans="1:4" ht="30.5" x14ac:dyDescent="0.35">
      <c r="A35" s="46" t="s">
        <v>11</v>
      </c>
      <c r="B35" s="51" t="s">
        <v>65</v>
      </c>
      <c r="C35" s="48" t="s">
        <v>299</v>
      </c>
      <c r="D35" s="48" t="s">
        <v>299</v>
      </c>
    </row>
    <row r="36" spans="1:4" ht="30.5" x14ac:dyDescent="0.35">
      <c r="A36" s="46" t="s">
        <v>12</v>
      </c>
      <c r="B36" s="51" t="s">
        <v>99</v>
      </c>
      <c r="C36" s="48" t="s">
        <v>19</v>
      </c>
      <c r="D36" s="48">
        <v>25.44</v>
      </c>
    </row>
    <row r="37" spans="1:4" ht="31" x14ac:dyDescent="0.35">
      <c r="A37" s="46" t="s">
        <v>13</v>
      </c>
      <c r="B37" s="50" t="s">
        <v>100</v>
      </c>
      <c r="C37" s="48" t="s">
        <v>5</v>
      </c>
      <c r="D37" s="48" t="s">
        <v>300</v>
      </c>
    </row>
    <row r="38" spans="1:4" ht="31" x14ac:dyDescent="0.35">
      <c r="A38" s="46" t="s">
        <v>14</v>
      </c>
      <c r="B38" s="51" t="s">
        <v>101</v>
      </c>
      <c r="C38" s="48" t="s">
        <v>5</v>
      </c>
      <c r="D38" s="48" t="s">
        <v>267</v>
      </c>
    </row>
    <row r="39" spans="1:4" ht="46.5" x14ac:dyDescent="0.35">
      <c r="A39" s="46" t="s">
        <v>15</v>
      </c>
      <c r="B39" s="51" t="s">
        <v>102</v>
      </c>
      <c r="C39" s="48" t="s">
        <v>5</v>
      </c>
      <c r="D39" s="54" t="s">
        <v>301</v>
      </c>
    </row>
    <row r="40" spans="1:4" ht="30.5" x14ac:dyDescent="0.35">
      <c r="A40" s="46" t="s">
        <v>16</v>
      </c>
      <c r="B40" s="50" t="s">
        <v>103</v>
      </c>
      <c r="C40" s="48" t="s">
        <v>5</v>
      </c>
      <c r="D40" s="49">
        <v>42917</v>
      </c>
    </row>
    <row r="41" spans="1:4" ht="31" x14ac:dyDescent="0.35">
      <c r="A41" s="46" t="s">
        <v>17</v>
      </c>
      <c r="B41" s="50" t="s">
        <v>185</v>
      </c>
      <c r="C41" s="56" t="s">
        <v>304</v>
      </c>
      <c r="D41" s="5" t="s">
        <v>223</v>
      </c>
    </row>
    <row r="42" spans="1:4" ht="80.5" x14ac:dyDescent="0.35">
      <c r="A42" s="46" t="s">
        <v>18</v>
      </c>
      <c r="B42" s="50" t="s">
        <v>186</v>
      </c>
      <c r="C42" s="57" t="s">
        <v>305</v>
      </c>
      <c r="D42" s="5" t="s">
        <v>377</v>
      </c>
    </row>
    <row r="43" spans="1:4" x14ac:dyDescent="0.35">
      <c r="A43" s="131" t="s">
        <v>105</v>
      </c>
      <c r="B43" s="132"/>
      <c r="C43" s="132"/>
      <c r="D43" s="133"/>
    </row>
    <row r="44" spans="1:4" ht="62" x14ac:dyDescent="0.35">
      <c r="A44" s="46">
        <v>12</v>
      </c>
      <c r="B44" s="50" t="s">
        <v>105</v>
      </c>
      <c r="C44" s="48" t="s">
        <v>5</v>
      </c>
      <c r="D44" s="48" t="s">
        <v>306</v>
      </c>
    </row>
    <row r="45" spans="1:4" ht="30" x14ac:dyDescent="0.35">
      <c r="A45" s="45" t="s">
        <v>0</v>
      </c>
      <c r="B45" s="45" t="s">
        <v>1</v>
      </c>
      <c r="C45" s="45" t="s">
        <v>2</v>
      </c>
      <c r="D45" s="45" t="s">
        <v>3</v>
      </c>
    </row>
    <row r="46" spans="1:4" ht="30.5" x14ac:dyDescent="0.35">
      <c r="A46" s="46" t="s">
        <v>8</v>
      </c>
      <c r="B46" s="47" t="s">
        <v>4</v>
      </c>
      <c r="C46" s="48" t="s">
        <v>5</v>
      </c>
      <c r="D46" s="49">
        <v>42807</v>
      </c>
    </row>
    <row r="47" spans="1:4" ht="30.5" x14ac:dyDescent="0.35">
      <c r="A47" s="46" t="s">
        <v>9</v>
      </c>
      <c r="B47" s="50" t="s">
        <v>97</v>
      </c>
      <c r="C47" s="48" t="s">
        <v>5</v>
      </c>
      <c r="D47" s="48" t="s">
        <v>307</v>
      </c>
    </row>
    <row r="48" spans="1:4" ht="31" x14ac:dyDescent="0.35">
      <c r="A48" s="46" t="s">
        <v>10</v>
      </c>
      <c r="B48" s="50" t="s">
        <v>98</v>
      </c>
      <c r="C48" s="48" t="s">
        <v>5</v>
      </c>
      <c r="D48" s="48" t="s">
        <v>233</v>
      </c>
    </row>
    <row r="49" spans="1:4" ht="30.5" x14ac:dyDescent="0.35">
      <c r="A49" s="46" t="s">
        <v>11</v>
      </c>
      <c r="B49" s="51" t="s">
        <v>65</v>
      </c>
      <c r="C49" s="58" t="s">
        <v>308</v>
      </c>
      <c r="D49" s="48"/>
    </row>
    <row r="50" spans="1:4" ht="30.5" x14ac:dyDescent="0.35">
      <c r="A50" s="46" t="s">
        <v>12</v>
      </c>
      <c r="B50" s="51" t="s">
        <v>99</v>
      </c>
      <c r="C50" s="48" t="s">
        <v>19</v>
      </c>
      <c r="D50" s="48">
        <v>97.32</v>
      </c>
    </row>
    <row r="51" spans="1:4" ht="31" x14ac:dyDescent="0.35">
      <c r="A51" s="46" t="s">
        <v>13</v>
      </c>
      <c r="B51" s="50" t="s">
        <v>100</v>
      </c>
      <c r="C51" s="48" t="s">
        <v>5</v>
      </c>
      <c r="D51" s="48" t="s">
        <v>309</v>
      </c>
    </row>
    <row r="52" spans="1:4" ht="31" x14ac:dyDescent="0.35">
      <c r="A52" s="46" t="s">
        <v>14</v>
      </c>
      <c r="B52" s="51" t="s">
        <v>101</v>
      </c>
      <c r="C52" s="48" t="s">
        <v>5</v>
      </c>
      <c r="D52" s="48" t="s">
        <v>269</v>
      </c>
    </row>
    <row r="53" spans="1:4" ht="77.5" x14ac:dyDescent="0.35">
      <c r="A53" s="46" t="s">
        <v>15</v>
      </c>
      <c r="B53" s="51" t="s">
        <v>102</v>
      </c>
      <c r="C53" s="48" t="s">
        <v>5</v>
      </c>
      <c r="D53" s="54" t="s">
        <v>310</v>
      </c>
    </row>
    <row r="54" spans="1:4" ht="30.5" x14ac:dyDescent="0.35">
      <c r="A54" s="46" t="s">
        <v>16</v>
      </c>
      <c r="B54" s="50" t="s">
        <v>103</v>
      </c>
      <c r="C54" s="48" t="s">
        <v>5</v>
      </c>
      <c r="D54" s="49">
        <v>42917</v>
      </c>
    </row>
    <row r="55" spans="1:4" ht="31" x14ac:dyDescent="0.35">
      <c r="A55" s="46" t="s">
        <v>17</v>
      </c>
      <c r="B55" s="50" t="s">
        <v>185</v>
      </c>
      <c r="C55" s="48" t="s">
        <v>5</v>
      </c>
      <c r="D55" s="5" t="s">
        <v>223</v>
      </c>
    </row>
    <row r="56" spans="1:4" ht="31" x14ac:dyDescent="0.35">
      <c r="A56" s="46" t="s">
        <v>18</v>
      </c>
      <c r="B56" s="50" t="s">
        <v>186</v>
      </c>
      <c r="C56" s="48" t="s">
        <v>5</v>
      </c>
      <c r="D56" s="5" t="s">
        <v>377</v>
      </c>
    </row>
    <row r="57" spans="1:4" x14ac:dyDescent="0.35">
      <c r="A57" s="131" t="s">
        <v>105</v>
      </c>
      <c r="B57" s="132"/>
      <c r="C57" s="132"/>
      <c r="D57" s="133"/>
    </row>
    <row r="58" spans="1:4" ht="77.5" x14ac:dyDescent="0.35">
      <c r="A58" s="46">
        <v>12</v>
      </c>
      <c r="B58" s="50" t="s">
        <v>105</v>
      </c>
      <c r="C58" s="48" t="s">
        <v>5</v>
      </c>
      <c r="D58" s="54" t="s">
        <v>310</v>
      </c>
    </row>
    <row r="59" spans="1:4" x14ac:dyDescent="0.35">
      <c r="A59" s="55"/>
      <c r="B59" s="55"/>
      <c r="C59" s="55"/>
      <c r="D59" s="55"/>
    </row>
    <row r="60" spans="1:4" ht="30" x14ac:dyDescent="0.35">
      <c r="A60" s="45" t="s">
        <v>0</v>
      </c>
      <c r="B60" s="45" t="s">
        <v>1</v>
      </c>
      <c r="C60" s="45" t="s">
        <v>2</v>
      </c>
      <c r="D60" s="45" t="s">
        <v>3</v>
      </c>
    </row>
    <row r="61" spans="1:4" ht="30.5" x14ac:dyDescent="0.35">
      <c r="A61" s="46" t="s">
        <v>8</v>
      </c>
      <c r="B61" s="47" t="s">
        <v>4</v>
      </c>
      <c r="C61" s="48" t="s">
        <v>5</v>
      </c>
      <c r="D61" s="49">
        <v>42807</v>
      </c>
    </row>
    <row r="62" spans="1:4" ht="30.5" x14ac:dyDescent="0.35">
      <c r="A62" s="46" t="s">
        <v>9</v>
      </c>
      <c r="B62" s="50" t="s">
        <v>97</v>
      </c>
      <c r="C62" s="48" t="s">
        <v>5</v>
      </c>
      <c r="D62" s="48" t="s">
        <v>311</v>
      </c>
    </row>
    <row r="63" spans="1:4" ht="31" x14ac:dyDescent="0.35">
      <c r="A63" s="46" t="s">
        <v>10</v>
      </c>
      <c r="B63" s="50" t="s">
        <v>98</v>
      </c>
      <c r="C63" s="48" t="s">
        <v>5</v>
      </c>
      <c r="D63" s="48" t="s">
        <v>233</v>
      </c>
    </row>
    <row r="64" spans="1:4" ht="30.5" x14ac:dyDescent="0.35">
      <c r="A64" s="46" t="s">
        <v>11</v>
      </c>
      <c r="B64" s="51" t="s">
        <v>65</v>
      </c>
      <c r="C64" s="58" t="s">
        <v>312</v>
      </c>
      <c r="D64" s="48"/>
    </row>
    <row r="65" spans="1:4" ht="30.5" x14ac:dyDescent="0.35">
      <c r="A65" s="46" t="s">
        <v>12</v>
      </c>
      <c r="B65" s="51" t="s">
        <v>99</v>
      </c>
      <c r="C65" s="48" t="s">
        <v>19</v>
      </c>
      <c r="D65" s="48">
        <v>1621.95</v>
      </c>
    </row>
    <row r="66" spans="1:4" ht="31" x14ac:dyDescent="0.35">
      <c r="A66" s="46" t="s">
        <v>13</v>
      </c>
      <c r="B66" s="50" t="s">
        <v>100</v>
      </c>
      <c r="C66" s="48" t="s">
        <v>5</v>
      </c>
      <c r="D66" s="48" t="s">
        <v>309</v>
      </c>
    </row>
    <row r="67" spans="1:4" ht="31" x14ac:dyDescent="0.35">
      <c r="A67" s="46" t="s">
        <v>14</v>
      </c>
      <c r="B67" s="51" t="s">
        <v>101</v>
      </c>
      <c r="C67" s="48" t="s">
        <v>5</v>
      </c>
      <c r="D67" s="48" t="s">
        <v>269</v>
      </c>
    </row>
    <row r="68" spans="1:4" ht="46.5" x14ac:dyDescent="0.35">
      <c r="A68" s="46" t="s">
        <v>15</v>
      </c>
      <c r="B68" s="51" t="s">
        <v>102</v>
      </c>
      <c r="C68" s="48" t="s">
        <v>5</v>
      </c>
      <c r="D68" s="59" t="s">
        <v>297</v>
      </c>
    </row>
    <row r="69" spans="1:4" ht="30.5" x14ac:dyDescent="0.35">
      <c r="A69" s="46" t="s">
        <v>16</v>
      </c>
      <c r="B69" s="50" t="s">
        <v>103</v>
      </c>
      <c r="C69" s="48" t="s">
        <v>5</v>
      </c>
      <c r="D69" s="49">
        <v>42186</v>
      </c>
    </row>
    <row r="70" spans="1:4" ht="31" x14ac:dyDescent="0.35">
      <c r="A70" s="46" t="s">
        <v>17</v>
      </c>
      <c r="B70" s="50" t="s">
        <v>185</v>
      </c>
      <c r="C70" s="48" t="s">
        <v>5</v>
      </c>
      <c r="D70" s="5" t="s">
        <v>223</v>
      </c>
    </row>
    <row r="71" spans="1:4" ht="31" x14ac:dyDescent="0.35">
      <c r="A71" s="46" t="s">
        <v>18</v>
      </c>
      <c r="B71" s="50" t="s">
        <v>186</v>
      </c>
      <c r="C71" s="48" t="s">
        <v>5</v>
      </c>
      <c r="D71" s="5" t="s">
        <v>377</v>
      </c>
    </row>
    <row r="72" spans="1:4" x14ac:dyDescent="0.35">
      <c r="A72" s="131" t="s">
        <v>105</v>
      </c>
      <c r="B72" s="132"/>
      <c r="C72" s="132"/>
      <c r="D72" s="133"/>
    </row>
    <row r="73" spans="1:4" ht="77.5" x14ac:dyDescent="0.35">
      <c r="A73" s="46">
        <v>12</v>
      </c>
      <c r="B73" s="50" t="s">
        <v>105</v>
      </c>
      <c r="C73" s="48" t="s">
        <v>5</v>
      </c>
      <c r="D73" s="54" t="s">
        <v>310</v>
      </c>
    </row>
    <row r="104" spans="1:4" ht="30" x14ac:dyDescent="0.35">
      <c r="A104" s="2" t="s">
        <v>0</v>
      </c>
      <c r="B104" s="2" t="s">
        <v>1</v>
      </c>
      <c r="C104" s="2" t="s">
        <v>2</v>
      </c>
      <c r="D104" s="2" t="s">
        <v>3</v>
      </c>
    </row>
    <row r="105" spans="1:4" ht="30.5" x14ac:dyDescent="0.35">
      <c r="A105" s="4" t="s">
        <v>8</v>
      </c>
      <c r="B105" s="23" t="s">
        <v>4</v>
      </c>
      <c r="C105" s="5" t="s">
        <v>5</v>
      </c>
      <c r="D105" s="5" t="s">
        <v>235</v>
      </c>
    </row>
    <row r="106" spans="1:4" ht="30.5" x14ac:dyDescent="0.35">
      <c r="A106" s="4" t="s">
        <v>9</v>
      </c>
      <c r="B106" s="7" t="s">
        <v>97</v>
      </c>
      <c r="C106" s="5" t="s">
        <v>5</v>
      </c>
      <c r="D106" s="5" t="s">
        <v>251</v>
      </c>
    </row>
    <row r="107" spans="1:4" ht="31" x14ac:dyDescent="0.35">
      <c r="A107" s="4" t="s">
        <v>10</v>
      </c>
      <c r="B107" s="7" t="s">
        <v>98</v>
      </c>
      <c r="C107" s="5" t="s">
        <v>5</v>
      </c>
      <c r="D107" s="5" t="s">
        <v>233</v>
      </c>
    </row>
    <row r="108" spans="1:4" ht="30.5" x14ac:dyDescent="0.35">
      <c r="A108" s="4" t="s">
        <v>11</v>
      </c>
      <c r="B108" s="3" t="s">
        <v>65</v>
      </c>
      <c r="C108" s="5" t="s">
        <v>5</v>
      </c>
      <c r="D108" s="5" t="s">
        <v>252</v>
      </c>
    </row>
    <row r="109" spans="1:4" ht="30.5" x14ac:dyDescent="0.35">
      <c r="A109" s="4" t="s">
        <v>12</v>
      </c>
      <c r="B109" s="3" t="s">
        <v>99</v>
      </c>
      <c r="C109" s="5" t="s">
        <v>19</v>
      </c>
      <c r="D109" s="5">
        <v>1408.01</v>
      </c>
    </row>
    <row r="110" spans="1:4" ht="31" x14ac:dyDescent="0.35">
      <c r="A110" s="4" t="s">
        <v>13</v>
      </c>
      <c r="B110" s="7" t="s">
        <v>100</v>
      </c>
      <c r="C110" s="5" t="s">
        <v>5</v>
      </c>
      <c r="D110" s="5" t="s">
        <v>262</v>
      </c>
    </row>
    <row r="111" spans="1:4" ht="31" x14ac:dyDescent="0.35">
      <c r="A111" s="4" t="s">
        <v>14</v>
      </c>
      <c r="B111" s="3" t="s">
        <v>101</v>
      </c>
      <c r="C111" s="5" t="s">
        <v>5</v>
      </c>
      <c r="D111" s="5" t="s">
        <v>269</v>
      </c>
    </row>
    <row r="112" spans="1:4" ht="46.5" x14ac:dyDescent="0.35">
      <c r="A112" s="4" t="s">
        <v>15</v>
      </c>
      <c r="B112" s="3" t="s">
        <v>102</v>
      </c>
      <c r="C112" s="5" t="s">
        <v>5</v>
      </c>
      <c r="D112" s="5" t="s">
        <v>270</v>
      </c>
    </row>
    <row r="113" spans="1:4" ht="30.5" x14ac:dyDescent="0.35">
      <c r="A113" s="4" t="s">
        <v>16</v>
      </c>
      <c r="B113" s="7" t="s">
        <v>103</v>
      </c>
      <c r="C113" s="5" t="s">
        <v>5</v>
      </c>
      <c r="D113" s="17">
        <v>42005</v>
      </c>
    </row>
    <row r="114" spans="1:4" ht="31" x14ac:dyDescent="0.35">
      <c r="A114" s="4" t="s">
        <v>17</v>
      </c>
      <c r="B114" s="7" t="s">
        <v>185</v>
      </c>
      <c r="C114" s="5" t="s">
        <v>5</v>
      </c>
      <c r="D114" s="5" t="s">
        <v>272</v>
      </c>
    </row>
    <row r="115" spans="1:4" ht="31" x14ac:dyDescent="0.35">
      <c r="A115" s="4" t="s">
        <v>18</v>
      </c>
      <c r="B115" s="7" t="s">
        <v>186</v>
      </c>
      <c r="C115" s="5" t="s">
        <v>5</v>
      </c>
      <c r="D115" s="5">
        <v>0</v>
      </c>
    </row>
    <row r="116" spans="1:4" x14ac:dyDescent="0.35">
      <c r="A116" s="134" t="s">
        <v>105</v>
      </c>
      <c r="B116" s="135"/>
      <c r="C116" s="135"/>
      <c r="D116" s="136"/>
    </row>
    <row r="117" spans="1:4" ht="62" x14ac:dyDescent="0.35">
      <c r="A117" s="4">
        <v>12</v>
      </c>
      <c r="B117" s="7" t="s">
        <v>105</v>
      </c>
      <c r="C117" s="5" t="s">
        <v>5</v>
      </c>
      <c r="D117" s="5" t="s">
        <v>270</v>
      </c>
    </row>
    <row r="119" spans="1:4" ht="30" x14ac:dyDescent="0.35">
      <c r="A119" s="2" t="s">
        <v>0</v>
      </c>
      <c r="B119" s="2" t="s">
        <v>1</v>
      </c>
      <c r="C119" s="2" t="s">
        <v>2</v>
      </c>
      <c r="D119" s="2" t="s">
        <v>3</v>
      </c>
    </row>
    <row r="120" spans="1:4" ht="30.5" x14ac:dyDescent="0.35">
      <c r="A120" s="4" t="s">
        <v>8</v>
      </c>
      <c r="B120" s="23" t="s">
        <v>4</v>
      </c>
      <c r="C120" s="5" t="s">
        <v>5</v>
      </c>
      <c r="D120" s="5" t="s">
        <v>235</v>
      </c>
    </row>
    <row r="121" spans="1:4" ht="30.5" x14ac:dyDescent="0.35">
      <c r="A121" s="4" t="s">
        <v>9</v>
      </c>
      <c r="B121" s="7" t="s">
        <v>97</v>
      </c>
      <c r="C121" s="5" t="s">
        <v>5</v>
      </c>
      <c r="D121" s="5" t="s">
        <v>251</v>
      </c>
    </row>
    <row r="122" spans="1:4" ht="31" x14ac:dyDescent="0.35">
      <c r="A122" s="4" t="s">
        <v>10</v>
      </c>
      <c r="B122" s="7" t="s">
        <v>98</v>
      </c>
      <c r="C122" s="5" t="s">
        <v>5</v>
      </c>
      <c r="D122" s="5" t="s">
        <v>233</v>
      </c>
    </row>
    <row r="123" spans="1:4" ht="30.5" x14ac:dyDescent="0.35">
      <c r="A123" s="4" t="s">
        <v>11</v>
      </c>
      <c r="B123" s="3" t="s">
        <v>65</v>
      </c>
      <c r="C123" s="5" t="s">
        <v>5</v>
      </c>
      <c r="D123" s="5" t="s">
        <v>252</v>
      </c>
    </row>
    <row r="124" spans="1:4" ht="30.5" x14ac:dyDescent="0.35">
      <c r="A124" s="4" t="s">
        <v>12</v>
      </c>
      <c r="B124" s="3" t="s">
        <v>99</v>
      </c>
      <c r="C124" s="5" t="s">
        <v>19</v>
      </c>
      <c r="D124" s="5">
        <v>1541.78</v>
      </c>
    </row>
    <row r="125" spans="1:4" ht="31" x14ac:dyDescent="0.35">
      <c r="A125" s="4" t="s">
        <v>13</v>
      </c>
      <c r="B125" s="7" t="s">
        <v>100</v>
      </c>
      <c r="C125" s="5" t="s">
        <v>5</v>
      </c>
      <c r="D125" s="5" t="s">
        <v>262</v>
      </c>
    </row>
    <row r="126" spans="1:4" ht="31" x14ac:dyDescent="0.35">
      <c r="A126" s="4" t="s">
        <v>14</v>
      </c>
      <c r="B126" s="3" t="s">
        <v>101</v>
      </c>
      <c r="C126" s="5" t="s">
        <v>5</v>
      </c>
      <c r="D126" s="5" t="s">
        <v>269</v>
      </c>
    </row>
    <row r="127" spans="1:4" ht="46.5" x14ac:dyDescent="0.35">
      <c r="A127" s="4" t="s">
        <v>15</v>
      </c>
      <c r="B127" s="3" t="s">
        <v>102</v>
      </c>
      <c r="C127" s="5" t="s">
        <v>5</v>
      </c>
      <c r="D127" s="5" t="s">
        <v>270</v>
      </c>
    </row>
    <row r="128" spans="1:4" ht="30.5" x14ac:dyDescent="0.35">
      <c r="A128" s="4" t="s">
        <v>16</v>
      </c>
      <c r="B128" s="7" t="s">
        <v>103</v>
      </c>
      <c r="C128" s="5" t="s">
        <v>5</v>
      </c>
      <c r="D128" s="17">
        <v>42186</v>
      </c>
    </row>
    <row r="129" spans="1:4" ht="31" x14ac:dyDescent="0.35">
      <c r="A129" s="4" t="s">
        <v>17</v>
      </c>
      <c r="B129" s="7" t="s">
        <v>185</v>
      </c>
      <c r="C129" s="5" t="s">
        <v>5</v>
      </c>
      <c r="D129" s="5" t="s">
        <v>272</v>
      </c>
    </row>
    <row r="130" spans="1:4" ht="31" x14ac:dyDescent="0.35">
      <c r="A130" s="4" t="s">
        <v>18</v>
      </c>
      <c r="B130" s="7" t="s">
        <v>186</v>
      </c>
      <c r="C130" s="5" t="s">
        <v>5</v>
      </c>
      <c r="D130" s="5">
        <v>0</v>
      </c>
    </row>
    <row r="131" spans="1:4" x14ac:dyDescent="0.35">
      <c r="A131" s="134" t="s">
        <v>105</v>
      </c>
      <c r="B131" s="135"/>
      <c r="C131" s="135"/>
      <c r="D131" s="136"/>
    </row>
    <row r="132" spans="1:4" ht="62" x14ac:dyDescent="0.35">
      <c r="A132" s="4">
        <v>12</v>
      </c>
      <c r="B132" s="7" t="s">
        <v>105</v>
      </c>
      <c r="C132" s="5" t="s">
        <v>5</v>
      </c>
      <c r="D132" s="5" t="s">
        <v>270</v>
      </c>
    </row>
  </sheetData>
  <mergeCells count="7">
    <mergeCell ref="A1:D1"/>
    <mergeCell ref="A15:D15"/>
    <mergeCell ref="A43:D43"/>
    <mergeCell ref="A131:D131"/>
    <mergeCell ref="A57:D57"/>
    <mergeCell ref="A72:D72"/>
    <mergeCell ref="A116:D116"/>
  </mergeCells>
  <pageMargins left="0.7" right="0.7" top="0.31" bottom="0.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4" sqref="D4"/>
    </sheetView>
  </sheetViews>
  <sheetFormatPr defaultColWidth="9.08984375" defaultRowHeight="15.5" x14ac:dyDescent="0.35"/>
  <cols>
    <col min="1" max="1" width="5.90625" style="1" customWidth="1"/>
    <col min="2" max="2" width="43.54296875" style="1" customWidth="1"/>
    <col min="3" max="3" width="9.08984375" style="1"/>
    <col min="4" max="4" width="27.453125" style="1" customWidth="1"/>
    <col min="5" max="16384" width="9.08984375" style="1"/>
  </cols>
  <sheetData>
    <row r="1" spans="1:4" ht="33" customHeight="1" x14ac:dyDescent="0.35">
      <c r="A1" s="137" t="s">
        <v>111</v>
      </c>
      <c r="B1" s="137"/>
      <c r="C1" s="137"/>
      <c r="D1" s="137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35">
      <c r="A4" s="4" t="s">
        <v>8</v>
      </c>
      <c r="B4" s="12" t="s">
        <v>4</v>
      </c>
      <c r="C4" s="5" t="s">
        <v>5</v>
      </c>
      <c r="D4" s="49">
        <v>42807</v>
      </c>
    </row>
    <row r="5" spans="1:4" s="6" customFormat="1" ht="20.149999999999999" customHeight="1" x14ac:dyDescent="0.35">
      <c r="A5" s="4" t="s">
        <v>9</v>
      </c>
      <c r="B5" s="7" t="s">
        <v>187</v>
      </c>
      <c r="C5" s="5" t="s">
        <v>5</v>
      </c>
      <c r="D5" s="5" t="s">
        <v>273</v>
      </c>
    </row>
    <row r="6" spans="1:4" s="6" customFormat="1" ht="20.149999999999999" customHeight="1" x14ac:dyDescent="0.35">
      <c r="A6" s="4" t="s">
        <v>10</v>
      </c>
      <c r="B6" s="7" t="s">
        <v>188</v>
      </c>
      <c r="C6" s="5" t="s">
        <v>5</v>
      </c>
      <c r="D6" s="5" t="s">
        <v>223</v>
      </c>
    </row>
    <row r="7" spans="1:4" s="6" customFormat="1" ht="46.5" x14ac:dyDescent="0.35">
      <c r="A7" s="4" t="s">
        <v>11</v>
      </c>
      <c r="B7" s="7" t="s">
        <v>189</v>
      </c>
      <c r="C7" s="5" t="s">
        <v>7</v>
      </c>
      <c r="D7" s="5" t="s">
        <v>223</v>
      </c>
    </row>
    <row r="8" spans="1:4" s="6" customFormat="1" ht="51" customHeight="1" x14ac:dyDescent="0.35">
      <c r="A8" s="125" t="s">
        <v>190</v>
      </c>
      <c r="B8" s="125"/>
      <c r="C8" s="125"/>
      <c r="D8" s="125"/>
    </row>
    <row r="9" spans="1:4" s="6" customFormat="1" ht="20.149999999999999" customHeight="1" x14ac:dyDescent="0.35">
      <c r="A9" s="4" t="s">
        <v>12</v>
      </c>
      <c r="B9" s="7" t="s">
        <v>191</v>
      </c>
      <c r="C9" s="5" t="s">
        <v>5</v>
      </c>
      <c r="D9" s="5" t="s">
        <v>223</v>
      </c>
    </row>
    <row r="10" spans="1:4" s="6" customFormat="1" ht="20.149999999999999" customHeight="1" x14ac:dyDescent="0.35">
      <c r="A10" s="4" t="s">
        <v>13</v>
      </c>
      <c r="B10" s="7" t="s">
        <v>192</v>
      </c>
      <c r="C10" s="5" t="s">
        <v>5</v>
      </c>
      <c r="D10" s="5" t="s">
        <v>223</v>
      </c>
    </row>
    <row r="11" spans="1:4" s="6" customFormat="1" ht="21" customHeight="1" x14ac:dyDescent="0.35">
      <c r="A11" s="4" t="s">
        <v>14</v>
      </c>
      <c r="B11" s="7" t="s">
        <v>107</v>
      </c>
      <c r="C11" s="5" t="s">
        <v>5</v>
      </c>
      <c r="D11" s="5" t="s">
        <v>223</v>
      </c>
    </row>
    <row r="12" spans="1:4" s="6" customFormat="1" ht="20.149999999999999" customHeight="1" x14ac:dyDescent="0.35">
      <c r="A12" s="4" t="s">
        <v>15</v>
      </c>
      <c r="B12" s="7" t="s">
        <v>108</v>
      </c>
      <c r="C12" s="5" t="s">
        <v>5</v>
      </c>
      <c r="D12" s="5" t="s">
        <v>223</v>
      </c>
    </row>
    <row r="13" spans="1:4" s="6" customFormat="1" ht="20.149999999999999" customHeight="1" x14ac:dyDescent="0.35">
      <c r="A13" s="4" t="s">
        <v>16</v>
      </c>
      <c r="B13" s="7" t="s">
        <v>109</v>
      </c>
      <c r="C13" s="5" t="s">
        <v>19</v>
      </c>
      <c r="D13" s="5" t="s">
        <v>223</v>
      </c>
    </row>
    <row r="14" spans="1:4" s="6" customFormat="1" ht="67.5" customHeight="1" x14ac:dyDescent="0.35">
      <c r="A14" s="4" t="s">
        <v>17</v>
      </c>
      <c r="B14" s="7" t="s">
        <v>110</v>
      </c>
      <c r="C14" s="5" t="s">
        <v>5</v>
      </c>
      <c r="D14" s="5" t="s">
        <v>223</v>
      </c>
    </row>
    <row r="15" spans="1:4" s="6" customFormat="1" x14ac:dyDescent="0.35"/>
  </sheetData>
  <mergeCells count="2">
    <mergeCell ref="A8:D8"/>
    <mergeCell ref="A1:D1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4" sqref="D4"/>
    </sheetView>
  </sheetViews>
  <sheetFormatPr defaultColWidth="9.08984375" defaultRowHeight="15.5" x14ac:dyDescent="0.35"/>
  <cols>
    <col min="1" max="1" width="5.90625" style="1" customWidth="1"/>
    <col min="2" max="2" width="42.08984375" style="1" customWidth="1"/>
    <col min="3" max="3" width="10.90625" style="1" customWidth="1"/>
    <col min="4" max="4" width="26.54296875" style="1" customWidth="1"/>
    <col min="5" max="16384" width="9.08984375" style="1"/>
  </cols>
  <sheetData>
    <row r="1" spans="1:4" ht="33.75" customHeight="1" x14ac:dyDescent="0.35">
      <c r="A1" s="130" t="s">
        <v>116</v>
      </c>
      <c r="B1" s="130"/>
      <c r="C1" s="130"/>
      <c r="D1" s="130"/>
    </row>
    <row r="3" spans="1:4" ht="30" customHeight="1" x14ac:dyDescent="0.3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35">
      <c r="A4" s="4" t="s">
        <v>8</v>
      </c>
      <c r="B4" s="12" t="s">
        <v>4</v>
      </c>
      <c r="C4" s="5" t="s">
        <v>5</v>
      </c>
      <c r="D4" s="49">
        <v>42807</v>
      </c>
    </row>
    <row r="5" spans="1:4" ht="20.149999999999999" customHeight="1" x14ac:dyDescent="0.35">
      <c r="A5" s="125" t="s">
        <v>112</v>
      </c>
      <c r="B5" s="125"/>
      <c r="C5" s="125"/>
      <c r="D5" s="125"/>
    </row>
    <row r="6" spans="1:4" ht="20.149999999999999" customHeight="1" x14ac:dyDescent="0.35">
      <c r="A6" s="4" t="s">
        <v>9</v>
      </c>
      <c r="B6" s="3" t="s">
        <v>113</v>
      </c>
      <c r="C6" s="5" t="s">
        <v>5</v>
      </c>
      <c r="D6" s="5" t="s">
        <v>274</v>
      </c>
    </row>
    <row r="7" spans="1:4" ht="63" customHeight="1" x14ac:dyDescent="0.35">
      <c r="A7" s="4" t="s">
        <v>10</v>
      </c>
      <c r="B7" s="3" t="s">
        <v>114</v>
      </c>
      <c r="C7" s="5" t="s">
        <v>19</v>
      </c>
      <c r="D7" s="5">
        <v>2.23</v>
      </c>
    </row>
    <row r="8" spans="1:4" ht="82.5" customHeight="1" x14ac:dyDescent="0.35">
      <c r="A8" s="4" t="s">
        <v>11</v>
      </c>
      <c r="B8" s="7" t="s">
        <v>115</v>
      </c>
      <c r="C8" s="5" t="s">
        <v>5</v>
      </c>
      <c r="D8" s="5" t="s">
        <v>223</v>
      </c>
    </row>
    <row r="9" spans="1:4" ht="20.149999999999999" customHeight="1" x14ac:dyDescent="0.35">
      <c r="A9" s="4" t="s">
        <v>12</v>
      </c>
      <c r="B9" s="7" t="s">
        <v>33</v>
      </c>
      <c r="C9" s="5" t="s">
        <v>5</v>
      </c>
      <c r="D9" s="5" t="s">
        <v>223</v>
      </c>
    </row>
  </sheetData>
  <mergeCells count="2">
    <mergeCell ref="A5:D5"/>
    <mergeCell ref="A1:D1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D4" sqref="D4"/>
    </sheetView>
  </sheetViews>
  <sheetFormatPr defaultColWidth="9.08984375" defaultRowHeight="15.5" x14ac:dyDescent="0.35"/>
  <cols>
    <col min="1" max="1" width="5.90625" style="1" customWidth="1"/>
    <col min="2" max="2" width="38.54296875" style="1" customWidth="1"/>
    <col min="3" max="3" width="9.54296875" style="1" customWidth="1"/>
    <col min="4" max="4" width="27.08984375" style="1" customWidth="1"/>
    <col min="5" max="16384" width="9.08984375" style="1"/>
  </cols>
  <sheetData>
    <row r="1" spans="1:4" ht="46.5" customHeight="1" x14ac:dyDescent="0.35">
      <c r="A1" s="130" t="s">
        <v>119</v>
      </c>
      <c r="B1" s="130"/>
      <c r="C1" s="130"/>
      <c r="D1" s="130"/>
    </row>
    <row r="3" spans="1:4" ht="30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35">
      <c r="A4" s="4" t="s">
        <v>8</v>
      </c>
      <c r="B4" s="12" t="s">
        <v>4</v>
      </c>
      <c r="C4" s="5" t="s">
        <v>5</v>
      </c>
      <c r="D4" s="49">
        <v>42807</v>
      </c>
    </row>
    <row r="5" spans="1:4" s="6" customFormat="1" ht="51" customHeight="1" x14ac:dyDescent="0.35">
      <c r="A5" s="4"/>
      <c r="B5" s="7" t="s">
        <v>117</v>
      </c>
      <c r="C5" s="5" t="s">
        <v>5</v>
      </c>
      <c r="D5" s="5" t="s">
        <v>275</v>
      </c>
    </row>
    <row r="6" spans="1:4" s="6" customFormat="1" ht="64.5" customHeight="1" x14ac:dyDescent="0.35">
      <c r="A6" s="4"/>
      <c r="B6" s="3" t="s">
        <v>118</v>
      </c>
      <c r="C6" s="5" t="s">
        <v>5</v>
      </c>
      <c r="D6" s="24" t="s">
        <v>276</v>
      </c>
    </row>
    <row r="8" spans="1:4" ht="46.5" x14ac:dyDescent="0.35">
      <c r="A8" s="4" t="s">
        <v>9</v>
      </c>
      <c r="B8" s="7" t="s">
        <v>117</v>
      </c>
      <c r="C8" s="5" t="s">
        <v>5</v>
      </c>
      <c r="D8" s="5" t="s">
        <v>277</v>
      </c>
    </row>
    <row r="9" spans="1:4" ht="62" x14ac:dyDescent="0.35">
      <c r="A9" s="4"/>
      <c r="B9" s="3" t="s">
        <v>118</v>
      </c>
      <c r="C9" s="5" t="s">
        <v>5</v>
      </c>
      <c r="D9" s="24" t="s">
        <v>278</v>
      </c>
    </row>
    <row r="10" spans="1:4" x14ac:dyDescent="0.35">
      <c r="A10" s="4"/>
      <c r="B10" s="3"/>
      <c r="C10" s="5"/>
      <c r="D10" s="24"/>
    </row>
    <row r="11" spans="1:4" ht="46.5" x14ac:dyDescent="0.35">
      <c r="A11" s="4">
        <v>3</v>
      </c>
      <c r="B11" s="7" t="s">
        <v>117</v>
      </c>
      <c r="C11" s="5" t="s">
        <v>5</v>
      </c>
      <c r="D11" s="5" t="s">
        <v>279</v>
      </c>
    </row>
    <row r="12" spans="1:4" ht="62" x14ac:dyDescent="0.35">
      <c r="A12" s="4"/>
      <c r="B12" s="3" t="s">
        <v>118</v>
      </c>
      <c r="C12" s="5" t="s">
        <v>5</v>
      </c>
      <c r="D12" s="24" t="s">
        <v>280</v>
      </c>
    </row>
    <row r="14" spans="1:4" ht="46.5" x14ac:dyDescent="0.35">
      <c r="A14" s="4">
        <v>4</v>
      </c>
      <c r="B14" s="7" t="s">
        <v>117</v>
      </c>
      <c r="C14" s="5" t="s">
        <v>5</v>
      </c>
      <c r="D14" s="5" t="s">
        <v>281</v>
      </c>
    </row>
    <row r="15" spans="1:4" ht="62" x14ac:dyDescent="0.35">
      <c r="A15" s="4"/>
      <c r="B15" s="3" t="s">
        <v>118</v>
      </c>
      <c r="C15" s="5" t="s">
        <v>5</v>
      </c>
      <c r="D15" s="24" t="s">
        <v>282</v>
      </c>
    </row>
    <row r="16" spans="1:4" s="39" customFormat="1" x14ac:dyDescent="0.35">
      <c r="A16" s="34"/>
      <c r="B16" s="38"/>
      <c r="C16" s="36"/>
      <c r="D16" s="36"/>
    </row>
    <row r="17" spans="1:6" s="39" customFormat="1" ht="46.5" x14ac:dyDescent="0.35">
      <c r="A17" s="4">
        <v>5</v>
      </c>
      <c r="B17" s="7" t="s">
        <v>117</v>
      </c>
      <c r="C17" s="5" t="s">
        <v>5</v>
      </c>
      <c r="D17" s="5" t="s">
        <v>283</v>
      </c>
    </row>
    <row r="18" spans="1:6" s="39" customFormat="1" ht="62" x14ac:dyDescent="0.35">
      <c r="A18" s="4"/>
      <c r="B18" s="3" t="s">
        <v>118</v>
      </c>
      <c r="C18" s="5" t="s">
        <v>5</v>
      </c>
      <c r="D18" s="24" t="s">
        <v>284</v>
      </c>
    </row>
    <row r="19" spans="1:6" s="39" customFormat="1" x14ac:dyDescent="0.35">
      <c r="A19" s="34"/>
      <c r="B19" s="38"/>
      <c r="C19" s="36"/>
      <c r="D19" s="36"/>
    </row>
    <row r="20" spans="1:6" s="39" customFormat="1" x14ac:dyDescent="0.35">
      <c r="A20" s="34"/>
      <c r="B20" s="35"/>
      <c r="C20" s="36"/>
      <c r="D20" s="40"/>
    </row>
    <row r="21" spans="1:6" s="39" customFormat="1" x14ac:dyDescent="0.35">
      <c r="A21" s="34"/>
      <c r="B21" s="38"/>
      <c r="C21" s="36"/>
      <c r="D21" s="36"/>
    </row>
    <row r="22" spans="1:6" x14ac:dyDescent="0.35">
      <c r="A22" s="34"/>
      <c r="B22" s="35"/>
      <c r="C22" s="36"/>
      <c r="D22" s="40"/>
      <c r="E22" s="39"/>
      <c r="F22" s="39"/>
    </row>
  </sheetData>
  <mergeCells count="1">
    <mergeCell ref="A1:D1"/>
  </mergeCells>
  <hyperlinks>
    <hyperlink ref="D6" r:id="rId1"/>
    <hyperlink ref="D9" r:id="rId2"/>
    <hyperlink ref="D12" r:id="rId3"/>
    <hyperlink ref="D15" r:id="rId4"/>
    <hyperlink ref="D18" r:id="rId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tabSelected="1" view="pageBreakPreview" topLeftCell="A175" zoomScale="85" zoomScaleNormal="100" zoomScaleSheetLayoutView="85" workbookViewId="0">
      <selection activeCell="B195" sqref="B195"/>
    </sheetView>
  </sheetViews>
  <sheetFormatPr defaultColWidth="9.08984375" defaultRowHeight="15.5" x14ac:dyDescent="0.35"/>
  <cols>
    <col min="1" max="1" width="5.90625" style="16" customWidth="1"/>
    <col min="2" max="2" width="75" style="16" customWidth="1"/>
    <col min="3" max="3" width="10.54296875" style="1" customWidth="1"/>
    <col min="4" max="4" width="29.08984375" style="1" customWidth="1"/>
    <col min="5" max="5" width="9.08984375" style="1"/>
    <col min="6" max="7" width="11.90625" style="1" bestFit="1" customWidth="1"/>
    <col min="8" max="16384" width="9.08984375" style="1"/>
  </cols>
  <sheetData>
    <row r="1" spans="1:4" ht="36.75" customHeight="1" x14ac:dyDescent="0.35">
      <c r="A1" s="142" t="s">
        <v>193</v>
      </c>
      <c r="B1" s="142"/>
      <c r="C1" s="142"/>
      <c r="D1" s="142"/>
    </row>
    <row r="2" spans="1:4" ht="18.5" x14ac:dyDescent="0.45">
      <c r="A2" s="65"/>
      <c r="B2" s="65" t="s">
        <v>428</v>
      </c>
      <c r="C2" s="66"/>
      <c r="D2" s="66"/>
    </row>
    <row r="3" spans="1:4" ht="35.25" customHeight="1" x14ac:dyDescent="0.35">
      <c r="A3" s="67" t="s">
        <v>0</v>
      </c>
      <c r="B3" s="67" t="s">
        <v>1</v>
      </c>
      <c r="C3" s="68" t="s">
        <v>2</v>
      </c>
      <c r="D3" s="68" t="s">
        <v>3</v>
      </c>
    </row>
    <row r="4" spans="1:4" s="6" customFormat="1" ht="20.149999999999999" customHeight="1" x14ac:dyDescent="0.35">
      <c r="A4" s="69" t="s">
        <v>410</v>
      </c>
      <c r="B4" s="70" t="s">
        <v>4</v>
      </c>
      <c r="C4" s="71" t="s">
        <v>5</v>
      </c>
      <c r="D4" s="72">
        <v>42807</v>
      </c>
    </row>
    <row r="5" spans="1:4" s="6" customFormat="1" ht="20.149999999999999" customHeight="1" x14ac:dyDescent="0.35">
      <c r="A5" s="69" t="s">
        <v>411</v>
      </c>
      <c r="B5" s="70" t="s">
        <v>120</v>
      </c>
      <c r="C5" s="71" t="s">
        <v>5</v>
      </c>
      <c r="D5" s="73">
        <v>42370</v>
      </c>
    </row>
    <row r="6" spans="1:4" s="6" customFormat="1" ht="20.149999999999999" customHeight="1" x14ac:dyDescent="0.35">
      <c r="A6" s="69" t="s">
        <v>412</v>
      </c>
      <c r="B6" s="70" t="s">
        <v>121</v>
      </c>
      <c r="C6" s="71" t="s">
        <v>5</v>
      </c>
      <c r="D6" s="73">
        <v>42735</v>
      </c>
    </row>
    <row r="7" spans="1:4" s="6" customFormat="1" ht="43.25" customHeight="1" x14ac:dyDescent="0.35">
      <c r="A7" s="143" t="s">
        <v>194</v>
      </c>
      <c r="B7" s="143"/>
      <c r="C7" s="143"/>
      <c r="D7" s="143"/>
    </row>
    <row r="8" spans="1:4" s="6" customFormat="1" ht="30" customHeight="1" x14ac:dyDescent="0.35">
      <c r="A8" s="69" t="s">
        <v>413</v>
      </c>
      <c r="B8" s="74" t="s">
        <v>122</v>
      </c>
      <c r="C8" s="71" t="s">
        <v>19</v>
      </c>
      <c r="D8" s="71">
        <v>360040</v>
      </c>
    </row>
    <row r="9" spans="1:4" s="6" customFormat="1" ht="20.149999999999999" customHeight="1" x14ac:dyDescent="0.35">
      <c r="A9" s="69" t="s">
        <v>414</v>
      </c>
      <c r="B9" s="69" t="s">
        <v>132</v>
      </c>
      <c r="C9" s="71" t="s">
        <v>19</v>
      </c>
      <c r="D9" s="71"/>
    </row>
    <row r="10" spans="1:4" s="6" customFormat="1" ht="20.149999999999999" customHeight="1" x14ac:dyDescent="0.35">
      <c r="A10" s="69" t="s">
        <v>415</v>
      </c>
      <c r="B10" s="69" t="s">
        <v>133</v>
      </c>
      <c r="C10" s="71" t="s">
        <v>19</v>
      </c>
      <c r="D10" s="71">
        <f>D8</f>
        <v>360040</v>
      </c>
    </row>
    <row r="11" spans="1:4" s="6" customFormat="1" ht="33" customHeight="1" x14ac:dyDescent="0.35">
      <c r="A11" s="69" t="s">
        <v>416</v>
      </c>
      <c r="B11" s="74" t="s">
        <v>195</v>
      </c>
      <c r="C11" s="71" t="s">
        <v>19</v>
      </c>
      <c r="D11" s="71">
        <f>SUM(D12:D14)</f>
        <v>1364713.52</v>
      </c>
    </row>
    <row r="12" spans="1:4" s="6" customFormat="1" ht="20.149999999999999" customHeight="1" x14ac:dyDescent="0.35">
      <c r="A12" s="69" t="s">
        <v>417</v>
      </c>
      <c r="B12" s="69" t="s">
        <v>134</v>
      </c>
      <c r="C12" s="71" t="s">
        <v>19</v>
      </c>
      <c r="D12" s="71">
        <v>609816.84</v>
      </c>
    </row>
    <row r="13" spans="1:4" s="6" customFormat="1" ht="20.149999999999999" customHeight="1" x14ac:dyDescent="0.35">
      <c r="A13" s="69" t="s">
        <v>418</v>
      </c>
      <c r="B13" s="69" t="s">
        <v>135</v>
      </c>
      <c r="C13" s="71" t="s">
        <v>19</v>
      </c>
      <c r="D13" s="71">
        <v>517830.24</v>
      </c>
    </row>
    <row r="14" spans="1:4" s="6" customFormat="1" ht="20.149999999999999" customHeight="1" x14ac:dyDescent="0.35">
      <c r="A14" s="69" t="s">
        <v>419</v>
      </c>
      <c r="B14" s="69" t="s">
        <v>136</v>
      </c>
      <c r="C14" s="71" t="s">
        <v>19</v>
      </c>
      <c r="D14" s="71">
        <v>237066.44</v>
      </c>
    </row>
    <row r="15" spans="1:4" s="6" customFormat="1" ht="20.25" customHeight="1" x14ac:dyDescent="0.35">
      <c r="A15" s="69" t="s">
        <v>420</v>
      </c>
      <c r="B15" s="74" t="s">
        <v>123</v>
      </c>
      <c r="C15" s="71" t="s">
        <v>19</v>
      </c>
      <c r="D15" s="71">
        <f>595459.32+505638.43+231484.74</f>
        <v>1332582.49</v>
      </c>
    </row>
    <row r="16" spans="1:4" s="6" customFormat="1" ht="20.25" customHeight="1" x14ac:dyDescent="0.35">
      <c r="A16" s="69" t="s">
        <v>421</v>
      </c>
      <c r="B16" s="69" t="s">
        <v>196</v>
      </c>
      <c r="C16" s="71" t="s">
        <v>19</v>
      </c>
      <c r="D16" s="71">
        <f>595459.32+505638.43+231484.74</f>
        <v>1332582.49</v>
      </c>
    </row>
    <row r="17" spans="1:6" s="6" customFormat="1" ht="20.25" customHeight="1" x14ac:dyDescent="0.35">
      <c r="A17" s="69" t="s">
        <v>422</v>
      </c>
      <c r="B17" s="69" t="s">
        <v>197</v>
      </c>
      <c r="C17" s="71" t="s">
        <v>19</v>
      </c>
      <c r="D17" s="71" t="s">
        <v>223</v>
      </c>
    </row>
    <row r="18" spans="1:6" s="6" customFormat="1" ht="20.149999999999999" customHeight="1" x14ac:dyDescent="0.35">
      <c r="A18" s="69" t="s">
        <v>423</v>
      </c>
      <c r="B18" s="69" t="s">
        <v>137</v>
      </c>
      <c r="C18" s="71" t="s">
        <v>19</v>
      </c>
      <c r="D18" s="71" t="s">
        <v>223</v>
      </c>
    </row>
    <row r="19" spans="1:6" s="6" customFormat="1" ht="30" customHeight="1" x14ac:dyDescent="0.35">
      <c r="A19" s="69" t="s">
        <v>424</v>
      </c>
      <c r="B19" s="69" t="s">
        <v>138</v>
      </c>
      <c r="C19" s="71" t="s">
        <v>19</v>
      </c>
      <c r="D19" s="71" t="s">
        <v>223</v>
      </c>
    </row>
    <row r="20" spans="1:6" s="6" customFormat="1" ht="20.149999999999999" customHeight="1" x14ac:dyDescent="0.35">
      <c r="A20" s="69" t="s">
        <v>425</v>
      </c>
      <c r="B20" s="69" t="s">
        <v>139</v>
      </c>
      <c r="C20" s="71" t="s">
        <v>19</v>
      </c>
      <c r="D20" s="71" t="s">
        <v>223</v>
      </c>
    </row>
    <row r="21" spans="1:6" s="6" customFormat="1" ht="20.149999999999999" customHeight="1" x14ac:dyDescent="0.35">
      <c r="A21" s="69" t="s">
        <v>426</v>
      </c>
      <c r="B21" s="74" t="s">
        <v>124</v>
      </c>
      <c r="C21" s="71" t="s">
        <v>19</v>
      </c>
      <c r="D21" s="71">
        <f>D15-D22</f>
        <v>940411.46</v>
      </c>
    </row>
    <row r="22" spans="1:6" s="6" customFormat="1" ht="30" customHeight="1" x14ac:dyDescent="0.35">
      <c r="A22" s="69" t="s">
        <v>160</v>
      </c>
      <c r="B22" s="74" t="s">
        <v>125</v>
      </c>
      <c r="C22" s="71" t="s">
        <v>19</v>
      </c>
      <c r="D22" s="71">
        <f>D24+D8</f>
        <v>392171.03</v>
      </c>
    </row>
    <row r="23" spans="1:6" s="6" customFormat="1" ht="20.149999999999999" customHeight="1" x14ac:dyDescent="0.35">
      <c r="A23" s="69" t="s">
        <v>161</v>
      </c>
      <c r="B23" s="69" t="s">
        <v>130</v>
      </c>
      <c r="C23" s="71" t="s">
        <v>19</v>
      </c>
      <c r="D23" s="71"/>
    </row>
    <row r="24" spans="1:6" s="6" customFormat="1" ht="20.149999999999999" customHeight="1" x14ac:dyDescent="0.35">
      <c r="A24" s="69" t="s">
        <v>162</v>
      </c>
      <c r="B24" s="69" t="s">
        <v>131</v>
      </c>
      <c r="C24" s="71" t="s">
        <v>19</v>
      </c>
      <c r="D24" s="71">
        <f>D11-D15</f>
        <v>32131.030000000028</v>
      </c>
    </row>
    <row r="25" spans="1:6" s="6" customFormat="1" ht="43.25" customHeight="1" thickBot="1" x14ac:dyDescent="0.4">
      <c r="A25" s="144" t="s">
        <v>427</v>
      </c>
      <c r="B25" s="145"/>
      <c r="C25" s="145"/>
      <c r="D25" s="146"/>
    </row>
    <row r="26" spans="1:6" s="6" customFormat="1" ht="20.149999999999999" customHeight="1" thickBot="1" x14ac:dyDescent="0.4">
      <c r="A26" s="75">
        <v>21.1</v>
      </c>
      <c r="B26" s="76" t="s">
        <v>315</v>
      </c>
      <c r="C26" s="71" t="s">
        <v>19</v>
      </c>
      <c r="D26" s="77">
        <v>609816.84</v>
      </c>
    </row>
    <row r="27" spans="1:6" s="6" customFormat="1" ht="20.149999999999999" customHeight="1" thickBot="1" x14ac:dyDescent="0.4">
      <c r="A27" s="78"/>
      <c r="B27" s="79" t="s">
        <v>316</v>
      </c>
      <c r="C27" s="71" t="s">
        <v>5</v>
      </c>
      <c r="D27" s="77"/>
    </row>
    <row r="28" spans="1:6" s="6" customFormat="1" ht="20.149999999999999" customHeight="1" thickBot="1" x14ac:dyDescent="0.4">
      <c r="A28" s="80"/>
      <c r="B28" s="81" t="s">
        <v>317</v>
      </c>
      <c r="C28" s="71"/>
      <c r="D28" s="82" t="s">
        <v>371</v>
      </c>
    </row>
    <row r="29" spans="1:6" s="6" customFormat="1" ht="30" customHeight="1" thickBot="1" x14ac:dyDescent="0.4">
      <c r="A29" s="78"/>
      <c r="B29" s="83" t="s">
        <v>318</v>
      </c>
      <c r="C29" s="147" t="s">
        <v>227</v>
      </c>
      <c r="D29" s="148"/>
      <c r="F29" s="6" t="s">
        <v>381</v>
      </c>
    </row>
    <row r="30" spans="1:6" s="6" customFormat="1" ht="37.25" customHeight="1" thickBot="1" x14ac:dyDescent="0.4">
      <c r="A30" s="78"/>
      <c r="B30" s="84" t="s">
        <v>198</v>
      </c>
      <c r="C30" s="147" t="s">
        <v>319</v>
      </c>
      <c r="D30" s="148"/>
    </row>
    <row r="31" spans="1:6" s="6" customFormat="1" ht="20.149999999999999" customHeight="1" thickBot="1" x14ac:dyDescent="0.4">
      <c r="A31" s="75">
        <v>21.2</v>
      </c>
      <c r="B31" s="85" t="s">
        <v>320</v>
      </c>
      <c r="C31" s="81" t="s">
        <v>321</v>
      </c>
      <c r="D31" s="81" t="s">
        <v>370</v>
      </c>
    </row>
    <row r="32" spans="1:6" s="6" customFormat="1" ht="32.25" customHeight="1" thickBot="1" x14ac:dyDescent="0.4">
      <c r="A32" s="78"/>
      <c r="B32" s="86" t="s">
        <v>318</v>
      </c>
      <c r="C32" s="149" t="s">
        <v>227</v>
      </c>
      <c r="D32" s="150"/>
    </row>
    <row r="33" spans="1:4" s="6" customFormat="1" ht="30.75" customHeight="1" thickBot="1" x14ac:dyDescent="0.4">
      <c r="A33" s="80"/>
      <c r="B33" s="86" t="s">
        <v>198</v>
      </c>
      <c r="C33" s="151" t="s">
        <v>322</v>
      </c>
      <c r="D33" s="152"/>
    </row>
    <row r="34" spans="1:4" s="6" customFormat="1" ht="20.149999999999999" customHeight="1" thickBot="1" x14ac:dyDescent="0.4">
      <c r="A34" s="78">
        <v>21.3</v>
      </c>
      <c r="B34" s="87" t="s">
        <v>323</v>
      </c>
      <c r="C34" s="88" t="s">
        <v>321</v>
      </c>
      <c r="D34" s="88" t="s">
        <v>372</v>
      </c>
    </row>
    <row r="35" spans="1:4" s="6" customFormat="1" ht="30" customHeight="1" thickBot="1" x14ac:dyDescent="0.4">
      <c r="A35" s="69"/>
      <c r="B35" s="89" t="s">
        <v>318</v>
      </c>
      <c r="C35" s="138" t="s">
        <v>227</v>
      </c>
      <c r="D35" s="139"/>
    </row>
    <row r="36" spans="1:4" s="6" customFormat="1" ht="37.5" customHeight="1" thickBot="1" x14ac:dyDescent="0.4">
      <c r="A36" s="69"/>
      <c r="B36" s="89" t="s">
        <v>198</v>
      </c>
      <c r="C36" s="140" t="s">
        <v>324</v>
      </c>
      <c r="D36" s="141"/>
    </row>
    <row r="37" spans="1:4" s="6" customFormat="1" ht="20.149999999999999" customHeight="1" thickBot="1" x14ac:dyDescent="0.4">
      <c r="A37" s="69" t="s">
        <v>385</v>
      </c>
      <c r="B37" s="87" t="s">
        <v>325</v>
      </c>
      <c r="C37" s="88" t="s">
        <v>321</v>
      </c>
      <c r="D37" s="88" t="s">
        <v>326</v>
      </c>
    </row>
    <row r="38" spans="1:4" s="6" customFormat="1" ht="30" customHeight="1" thickBot="1" x14ac:dyDescent="0.4">
      <c r="A38" s="69"/>
      <c r="B38" s="89" t="s">
        <v>318</v>
      </c>
      <c r="C38" s="138" t="s">
        <v>227</v>
      </c>
      <c r="D38" s="139"/>
    </row>
    <row r="39" spans="1:4" s="6" customFormat="1" ht="20.149999999999999" customHeight="1" thickBot="1" x14ac:dyDescent="0.4">
      <c r="A39" s="69"/>
      <c r="B39" s="89" t="s">
        <v>198</v>
      </c>
      <c r="C39" s="140" t="s">
        <v>327</v>
      </c>
      <c r="D39" s="141"/>
    </row>
    <row r="40" spans="1:4" s="6" customFormat="1" ht="20.149999999999999" customHeight="1" thickBot="1" x14ac:dyDescent="0.4">
      <c r="A40" s="69"/>
      <c r="B40" s="90" t="s">
        <v>328</v>
      </c>
      <c r="C40" s="91" t="s">
        <v>321</v>
      </c>
      <c r="D40" s="91" t="s">
        <v>373</v>
      </c>
    </row>
    <row r="41" spans="1:4" s="6" customFormat="1" ht="46.25" customHeight="1" thickBot="1" x14ac:dyDescent="0.4">
      <c r="A41" s="69"/>
      <c r="B41" s="89" t="s">
        <v>318</v>
      </c>
      <c r="C41" s="153" t="s">
        <v>329</v>
      </c>
      <c r="D41" s="154"/>
    </row>
    <row r="42" spans="1:4" s="6" customFormat="1" ht="20.149999999999999" customHeight="1" thickBot="1" x14ac:dyDescent="0.4">
      <c r="A42" s="69"/>
      <c r="B42" s="89" t="s">
        <v>198</v>
      </c>
      <c r="C42" s="140" t="s">
        <v>330</v>
      </c>
      <c r="D42" s="141"/>
    </row>
    <row r="43" spans="1:4" s="6" customFormat="1" ht="20.149999999999999" customHeight="1" thickBot="1" x14ac:dyDescent="0.4">
      <c r="A43" s="69" t="s">
        <v>386</v>
      </c>
      <c r="B43" s="90" t="s">
        <v>331</v>
      </c>
      <c r="C43" s="91" t="s">
        <v>321</v>
      </c>
      <c r="D43" s="92">
        <v>0.59</v>
      </c>
    </row>
    <row r="44" spans="1:4" s="6" customFormat="1" ht="20.149999999999999" customHeight="1" thickBot="1" x14ac:dyDescent="0.4">
      <c r="A44" s="69"/>
      <c r="B44" s="89" t="s">
        <v>318</v>
      </c>
      <c r="C44" s="138" t="s">
        <v>227</v>
      </c>
      <c r="D44" s="139"/>
    </row>
    <row r="45" spans="1:4" s="6" customFormat="1" ht="20.149999999999999" customHeight="1" thickBot="1" x14ac:dyDescent="0.4">
      <c r="A45" s="69"/>
      <c r="B45" s="89" t="s">
        <v>198</v>
      </c>
      <c r="C45" s="140" t="s">
        <v>332</v>
      </c>
      <c r="D45" s="141"/>
    </row>
    <row r="46" spans="1:4" s="6" customFormat="1" ht="20.25" customHeight="1" thickBot="1" x14ac:dyDescent="0.4">
      <c r="A46" s="69" t="s">
        <v>387</v>
      </c>
      <c r="B46" s="87" t="s">
        <v>333</v>
      </c>
      <c r="C46" s="88" t="s">
        <v>334</v>
      </c>
      <c r="D46" s="93">
        <v>126456</v>
      </c>
    </row>
    <row r="47" spans="1:4" s="6" customFormat="1" ht="20.25" customHeight="1" thickBot="1" x14ac:dyDescent="0.4">
      <c r="A47" s="69"/>
      <c r="B47" s="89" t="s">
        <v>318</v>
      </c>
      <c r="C47" s="138" t="s">
        <v>227</v>
      </c>
      <c r="D47" s="139"/>
    </row>
    <row r="48" spans="1:4" s="6" customFormat="1" ht="30" customHeight="1" thickBot="1" x14ac:dyDescent="0.4">
      <c r="A48" s="69"/>
      <c r="B48" s="89" t="s">
        <v>198</v>
      </c>
      <c r="C48" s="140" t="s">
        <v>335</v>
      </c>
      <c r="D48" s="141"/>
    </row>
    <row r="49" spans="1:6" s="6" customFormat="1" ht="30" customHeight="1" thickBot="1" x14ac:dyDescent="0.4">
      <c r="A49" s="69"/>
      <c r="B49" s="90" t="s">
        <v>336</v>
      </c>
      <c r="C49" s="91" t="s">
        <v>334</v>
      </c>
      <c r="D49" s="92">
        <v>336166.2</v>
      </c>
      <c r="F49" s="60"/>
    </row>
    <row r="50" spans="1:6" s="6" customFormat="1" ht="35.25" customHeight="1" thickBot="1" x14ac:dyDescent="0.4">
      <c r="A50" s="69"/>
      <c r="B50" s="89" t="s">
        <v>318</v>
      </c>
      <c r="C50" s="153" t="s">
        <v>337</v>
      </c>
      <c r="D50" s="154"/>
    </row>
    <row r="51" spans="1:6" s="6" customFormat="1" ht="48" customHeight="1" thickBot="1" x14ac:dyDescent="0.4">
      <c r="A51" s="69"/>
      <c r="B51" s="89" t="s">
        <v>198</v>
      </c>
      <c r="C51" s="140" t="s">
        <v>338</v>
      </c>
      <c r="D51" s="141"/>
    </row>
    <row r="52" spans="1:6" s="6" customFormat="1" ht="30" customHeight="1" thickBot="1" x14ac:dyDescent="0.4">
      <c r="A52" s="69" t="s">
        <v>388</v>
      </c>
      <c r="B52" s="94" t="s">
        <v>339</v>
      </c>
      <c r="C52" s="95" t="s">
        <v>19</v>
      </c>
      <c r="D52" s="96">
        <f>D54+D57+D60+D63+D66+D69</f>
        <v>549599.07000000007</v>
      </c>
    </row>
    <row r="53" spans="1:6" s="6" customFormat="1" ht="20.149999999999999" customHeight="1" thickBot="1" x14ac:dyDescent="0.4">
      <c r="A53" s="69"/>
      <c r="B53" s="97" t="s">
        <v>316</v>
      </c>
      <c r="C53" s="98"/>
      <c r="D53" s="98"/>
    </row>
    <row r="54" spans="1:6" s="6" customFormat="1" ht="20.149999999999999" customHeight="1" thickBot="1" x14ac:dyDescent="0.4">
      <c r="A54" s="69" t="s">
        <v>389</v>
      </c>
      <c r="B54" s="99" t="s">
        <v>340</v>
      </c>
      <c r="C54" s="100" t="s">
        <v>19</v>
      </c>
      <c r="D54" s="101">
        <v>35062</v>
      </c>
    </row>
    <row r="55" spans="1:6" s="6" customFormat="1" ht="32.25" customHeight="1" thickBot="1" x14ac:dyDescent="0.4">
      <c r="A55" s="69"/>
      <c r="B55" s="97" t="s">
        <v>318</v>
      </c>
      <c r="C55" s="138" t="s">
        <v>341</v>
      </c>
      <c r="D55" s="139"/>
    </row>
    <row r="56" spans="1:6" s="6" customFormat="1" ht="20.149999999999999" customHeight="1" thickBot="1" x14ac:dyDescent="0.4">
      <c r="A56" s="69"/>
      <c r="B56" s="97" t="s">
        <v>198</v>
      </c>
      <c r="C56" s="155" t="s">
        <v>342</v>
      </c>
      <c r="D56" s="156"/>
    </row>
    <row r="57" spans="1:6" s="6" customFormat="1" ht="30" customHeight="1" thickBot="1" x14ac:dyDescent="0.4">
      <c r="A57" s="69" t="s">
        <v>390</v>
      </c>
      <c r="B57" s="99" t="s">
        <v>343</v>
      </c>
      <c r="C57" s="100" t="s">
        <v>19</v>
      </c>
      <c r="D57" s="102">
        <v>22978.42</v>
      </c>
    </row>
    <row r="58" spans="1:6" s="6" customFormat="1" ht="33" customHeight="1" thickBot="1" x14ac:dyDescent="0.4">
      <c r="A58" s="69"/>
      <c r="B58" s="97" t="s">
        <v>318</v>
      </c>
      <c r="C58" s="138" t="s">
        <v>227</v>
      </c>
      <c r="D58" s="139"/>
    </row>
    <row r="59" spans="1:6" s="6" customFormat="1" ht="20.149999999999999" customHeight="1" thickBot="1" x14ac:dyDescent="0.4">
      <c r="A59" s="69"/>
      <c r="B59" s="97" t="s">
        <v>198</v>
      </c>
      <c r="C59" s="155" t="s">
        <v>344</v>
      </c>
      <c r="D59" s="156"/>
    </row>
    <row r="60" spans="1:6" s="6" customFormat="1" ht="32.25" customHeight="1" thickBot="1" x14ac:dyDescent="0.4">
      <c r="A60" s="69"/>
      <c r="B60" s="99" t="s">
        <v>345</v>
      </c>
      <c r="C60" s="100" t="s">
        <v>19</v>
      </c>
      <c r="D60" s="102">
        <f>35468.46+164745+5000</f>
        <v>205213.46</v>
      </c>
    </row>
    <row r="61" spans="1:6" ht="19" thickBot="1" x14ac:dyDescent="0.4">
      <c r="A61" s="69" t="s">
        <v>391</v>
      </c>
      <c r="B61" s="97" t="s">
        <v>318</v>
      </c>
      <c r="C61" s="138" t="s">
        <v>227</v>
      </c>
      <c r="D61" s="139"/>
    </row>
    <row r="62" spans="1:6" ht="19" thickBot="1" x14ac:dyDescent="0.4">
      <c r="A62" s="69"/>
      <c r="B62" s="97" t="s">
        <v>198</v>
      </c>
      <c r="C62" s="155" t="s">
        <v>346</v>
      </c>
      <c r="D62" s="156"/>
    </row>
    <row r="63" spans="1:6" ht="19" thickBot="1" x14ac:dyDescent="0.4">
      <c r="A63" s="69"/>
      <c r="B63" s="99" t="s">
        <v>347</v>
      </c>
      <c r="C63" s="100" t="s">
        <v>19</v>
      </c>
      <c r="D63" s="102">
        <v>36501.19</v>
      </c>
    </row>
    <row r="64" spans="1:6" ht="19" thickBot="1" x14ac:dyDescent="0.4">
      <c r="A64" s="69"/>
      <c r="B64" s="97" t="s">
        <v>318</v>
      </c>
      <c r="C64" s="138" t="s">
        <v>227</v>
      </c>
      <c r="D64" s="139"/>
    </row>
    <row r="65" spans="1:7" ht="19" thickBot="1" x14ac:dyDescent="0.5">
      <c r="A65" s="65"/>
      <c r="B65" s="97" t="s">
        <v>198</v>
      </c>
      <c r="C65" s="155" t="s">
        <v>346</v>
      </c>
      <c r="D65" s="156"/>
    </row>
    <row r="66" spans="1:7" ht="19" thickBot="1" x14ac:dyDescent="0.4">
      <c r="A66" s="69" t="s">
        <v>392</v>
      </c>
      <c r="B66" s="99" t="s">
        <v>348</v>
      </c>
      <c r="C66" s="100" t="s">
        <v>19</v>
      </c>
      <c r="D66" s="102">
        <v>3482</v>
      </c>
    </row>
    <row r="67" spans="1:7" ht="19" thickBot="1" x14ac:dyDescent="0.4">
      <c r="A67" s="69"/>
      <c r="B67" s="97" t="s">
        <v>318</v>
      </c>
      <c r="C67" s="138" t="s">
        <v>227</v>
      </c>
      <c r="D67" s="139"/>
    </row>
    <row r="68" spans="1:7" ht="19" thickBot="1" x14ac:dyDescent="0.4">
      <c r="A68" s="69"/>
      <c r="B68" s="97" t="s">
        <v>198</v>
      </c>
      <c r="C68" s="155" t="s">
        <v>346</v>
      </c>
      <c r="D68" s="156"/>
    </row>
    <row r="69" spans="1:7" ht="19" thickBot="1" x14ac:dyDescent="0.4">
      <c r="A69" s="69" t="s">
        <v>393</v>
      </c>
      <c r="B69" s="99" t="s">
        <v>376</v>
      </c>
      <c r="C69" s="100" t="s">
        <v>19</v>
      </c>
      <c r="D69" s="102">
        <v>246362</v>
      </c>
    </row>
    <row r="70" spans="1:7" ht="19" thickBot="1" x14ac:dyDescent="0.4">
      <c r="A70" s="69"/>
      <c r="B70" s="97" t="s">
        <v>318</v>
      </c>
      <c r="C70" s="138" t="s">
        <v>227</v>
      </c>
      <c r="D70" s="139"/>
    </row>
    <row r="71" spans="1:7" ht="19" thickBot="1" x14ac:dyDescent="0.4">
      <c r="A71" s="69"/>
      <c r="B71" s="103" t="s">
        <v>198</v>
      </c>
      <c r="C71" s="155" t="s">
        <v>344</v>
      </c>
      <c r="D71" s="156"/>
      <c r="G71" s="63">
        <f>D69+D66+D63+D60+D57+D54</f>
        <v>549599.07000000007</v>
      </c>
    </row>
    <row r="72" spans="1:7" ht="19" thickBot="1" x14ac:dyDescent="0.4">
      <c r="A72" s="69" t="s">
        <v>394</v>
      </c>
      <c r="B72" s="104" t="s">
        <v>350</v>
      </c>
      <c r="C72" s="105" t="s">
        <v>19</v>
      </c>
      <c r="D72" s="105">
        <v>237066.44</v>
      </c>
    </row>
    <row r="73" spans="1:7" ht="19" thickBot="1" x14ac:dyDescent="0.4">
      <c r="A73" s="69"/>
      <c r="B73" s="89" t="s">
        <v>318</v>
      </c>
      <c r="C73" s="138" t="s">
        <v>227</v>
      </c>
      <c r="D73" s="139"/>
    </row>
    <row r="74" spans="1:7" ht="36" customHeight="1" thickBot="1" x14ac:dyDescent="0.4">
      <c r="A74" s="69"/>
      <c r="B74" s="89" t="s">
        <v>198</v>
      </c>
      <c r="C74" s="140" t="s">
        <v>319</v>
      </c>
      <c r="D74" s="141"/>
    </row>
    <row r="75" spans="1:7" ht="19" thickBot="1" x14ac:dyDescent="0.4">
      <c r="A75" s="69" t="s">
        <v>395</v>
      </c>
      <c r="B75" s="106" t="s">
        <v>229</v>
      </c>
      <c r="C75" s="107" t="s">
        <v>19</v>
      </c>
      <c r="D75" s="107">
        <v>180317.96</v>
      </c>
    </row>
    <row r="76" spans="1:7" ht="19" thickBot="1" x14ac:dyDescent="0.4">
      <c r="A76" s="69"/>
      <c r="B76" s="89" t="s">
        <v>318</v>
      </c>
      <c r="C76" s="138" t="s">
        <v>227</v>
      </c>
      <c r="D76" s="139"/>
    </row>
    <row r="77" spans="1:7" ht="19" thickBot="1" x14ac:dyDescent="0.4">
      <c r="A77" s="69"/>
      <c r="B77" s="89" t="s">
        <v>198</v>
      </c>
      <c r="C77" s="140" t="s">
        <v>351</v>
      </c>
      <c r="D77" s="141"/>
    </row>
    <row r="78" spans="1:7" ht="19" thickBot="1" x14ac:dyDescent="0.4">
      <c r="A78" s="69" t="s">
        <v>396</v>
      </c>
      <c r="B78" s="104" t="s">
        <v>352</v>
      </c>
      <c r="C78" s="105" t="s">
        <v>19</v>
      </c>
      <c r="D78" s="105">
        <v>57382.02</v>
      </c>
    </row>
    <row r="79" spans="1:7" ht="19" thickBot="1" x14ac:dyDescent="0.4">
      <c r="A79" s="69"/>
      <c r="B79" s="89" t="s">
        <v>318</v>
      </c>
      <c r="C79" s="140" t="s">
        <v>353</v>
      </c>
      <c r="D79" s="141"/>
    </row>
    <row r="80" spans="1:7" ht="19" thickBot="1" x14ac:dyDescent="0.4">
      <c r="A80" s="69"/>
      <c r="B80" s="89" t="s">
        <v>198</v>
      </c>
      <c r="C80" s="140" t="s">
        <v>354</v>
      </c>
      <c r="D80" s="141"/>
    </row>
    <row r="81" spans="1:6" ht="19" thickBot="1" x14ac:dyDescent="0.4">
      <c r="A81" s="69" t="s">
        <v>397</v>
      </c>
      <c r="B81" s="104" t="s">
        <v>355</v>
      </c>
      <c r="C81" s="105" t="s">
        <v>19</v>
      </c>
      <c r="D81" s="101">
        <f>27795</f>
        <v>27795</v>
      </c>
    </row>
    <row r="82" spans="1:6" ht="19" thickBot="1" x14ac:dyDescent="0.4">
      <c r="A82" s="69"/>
      <c r="B82" s="89" t="s">
        <v>318</v>
      </c>
      <c r="C82" s="138" t="s">
        <v>341</v>
      </c>
      <c r="D82" s="139"/>
    </row>
    <row r="83" spans="1:6" ht="19" thickBot="1" x14ac:dyDescent="0.4">
      <c r="A83" s="69"/>
      <c r="B83" s="108" t="s">
        <v>198</v>
      </c>
      <c r="C83" s="140" t="s">
        <v>356</v>
      </c>
      <c r="D83" s="141"/>
    </row>
    <row r="84" spans="1:6" ht="37.5" thickBot="1" x14ac:dyDescent="0.4">
      <c r="A84" s="69" t="s">
        <v>398</v>
      </c>
      <c r="B84" s="106" t="s">
        <v>357</v>
      </c>
      <c r="C84" s="107" t="s">
        <v>19</v>
      </c>
      <c r="D84" s="107">
        <v>50493.8</v>
      </c>
      <c r="F84" s="1">
        <f>D84*H52</f>
        <v>0</v>
      </c>
    </row>
    <row r="85" spans="1:6" ht="37.5" thickBot="1" x14ac:dyDescent="0.4">
      <c r="A85" s="69" t="s">
        <v>399</v>
      </c>
      <c r="B85" s="87" t="s">
        <v>358</v>
      </c>
      <c r="C85" s="88" t="s">
        <v>321</v>
      </c>
      <c r="D85" s="88" t="s">
        <v>359</v>
      </c>
    </row>
    <row r="86" spans="1:6" ht="19" thickBot="1" x14ac:dyDescent="0.4">
      <c r="A86" s="69"/>
      <c r="B86" s="89" t="s">
        <v>318</v>
      </c>
      <c r="C86" s="138" t="s">
        <v>227</v>
      </c>
      <c r="D86" s="139"/>
    </row>
    <row r="87" spans="1:6" ht="19" thickBot="1" x14ac:dyDescent="0.4">
      <c r="A87" s="69"/>
      <c r="B87" s="89" t="s">
        <v>198</v>
      </c>
      <c r="C87" s="140" t="s">
        <v>360</v>
      </c>
      <c r="D87" s="141"/>
    </row>
    <row r="88" spans="1:6" ht="37.5" thickBot="1" x14ac:dyDescent="0.4">
      <c r="A88" s="69" t="s">
        <v>400</v>
      </c>
      <c r="B88" s="87" t="s">
        <v>361</v>
      </c>
      <c r="C88" s="88" t="s">
        <v>321</v>
      </c>
      <c r="D88" s="88" t="s">
        <v>374</v>
      </c>
    </row>
    <row r="89" spans="1:6" ht="19" thickBot="1" x14ac:dyDescent="0.4">
      <c r="A89" s="69"/>
      <c r="B89" s="89" t="s">
        <v>318</v>
      </c>
      <c r="C89" s="138" t="s">
        <v>227</v>
      </c>
      <c r="D89" s="139"/>
    </row>
    <row r="90" spans="1:6" ht="19" thickBot="1" x14ac:dyDescent="0.4">
      <c r="A90" s="69"/>
      <c r="B90" s="89" t="s">
        <v>198</v>
      </c>
      <c r="C90" s="140" t="s">
        <v>360</v>
      </c>
      <c r="D90" s="141"/>
    </row>
    <row r="91" spans="1:6" ht="37.5" thickBot="1" x14ac:dyDescent="0.4">
      <c r="A91" s="69" t="s">
        <v>401</v>
      </c>
      <c r="B91" s="87" t="s">
        <v>362</v>
      </c>
      <c r="C91" s="88" t="s">
        <v>321</v>
      </c>
      <c r="D91" s="88" t="s">
        <v>363</v>
      </c>
    </row>
    <row r="92" spans="1:6" ht="19" thickBot="1" x14ac:dyDescent="0.4">
      <c r="A92" s="69"/>
      <c r="B92" s="89" t="s">
        <v>318</v>
      </c>
      <c r="C92" s="138" t="s">
        <v>227</v>
      </c>
      <c r="D92" s="139"/>
    </row>
    <row r="93" spans="1:6" ht="19" thickBot="1" x14ac:dyDescent="0.4">
      <c r="A93" s="69"/>
      <c r="B93" s="89" t="s">
        <v>198</v>
      </c>
      <c r="C93" s="140" t="s">
        <v>360</v>
      </c>
      <c r="D93" s="141"/>
    </row>
    <row r="94" spans="1:6" ht="19" thickBot="1" x14ac:dyDescent="0.4">
      <c r="A94" s="69" t="s">
        <v>402</v>
      </c>
      <c r="B94" s="106" t="s">
        <v>228</v>
      </c>
      <c r="C94" s="107" t="s">
        <v>19</v>
      </c>
      <c r="D94" s="107">
        <f>138349.96</f>
        <v>138349.96</v>
      </c>
    </row>
    <row r="95" spans="1:6" ht="19" thickBot="1" x14ac:dyDescent="0.4">
      <c r="A95" s="69"/>
      <c r="B95" s="89" t="s">
        <v>318</v>
      </c>
      <c r="C95" s="138" t="s">
        <v>227</v>
      </c>
      <c r="D95" s="139"/>
    </row>
    <row r="96" spans="1:6" ht="19" thickBot="1" x14ac:dyDescent="0.4">
      <c r="A96" s="69"/>
      <c r="B96" s="89" t="s">
        <v>198</v>
      </c>
      <c r="C96" s="140" t="s">
        <v>349</v>
      </c>
      <c r="D96" s="141"/>
    </row>
    <row r="97" spans="1:6" ht="19" thickBot="1" x14ac:dyDescent="0.4">
      <c r="A97" s="69" t="s">
        <v>403</v>
      </c>
      <c r="B97" s="104" t="s">
        <v>364</v>
      </c>
      <c r="C97" s="105" t="s">
        <v>19</v>
      </c>
      <c r="D97" s="105">
        <v>73130.850000000006</v>
      </c>
      <c r="F97" s="1">
        <f>D97*H52</f>
        <v>0</v>
      </c>
    </row>
    <row r="98" spans="1:6" ht="39" customHeight="1" thickBot="1" x14ac:dyDescent="0.4">
      <c r="A98" s="69"/>
      <c r="B98" s="89" t="s">
        <v>318</v>
      </c>
      <c r="C98" s="140" t="s">
        <v>365</v>
      </c>
      <c r="D98" s="141"/>
    </row>
    <row r="99" spans="1:6" ht="19" thickBot="1" x14ac:dyDescent="0.4">
      <c r="A99" s="69"/>
      <c r="B99" s="89" t="s">
        <v>198</v>
      </c>
      <c r="C99" s="140" t="s">
        <v>360</v>
      </c>
      <c r="D99" s="141"/>
    </row>
    <row r="100" spans="1:6" ht="19" thickBot="1" x14ac:dyDescent="0.4">
      <c r="A100" s="69" t="s">
        <v>404</v>
      </c>
      <c r="B100" s="106" t="s">
        <v>366</v>
      </c>
      <c r="C100" s="107" t="s">
        <v>19</v>
      </c>
      <c r="D100" s="107">
        <v>133680</v>
      </c>
      <c r="F100" s="1">
        <f>D100*H52</f>
        <v>0</v>
      </c>
    </row>
    <row r="101" spans="1:6" ht="19" thickBot="1" x14ac:dyDescent="0.4">
      <c r="A101" s="69"/>
      <c r="B101" s="89" t="s">
        <v>318</v>
      </c>
      <c r="C101" s="140" t="s">
        <v>367</v>
      </c>
      <c r="D101" s="141"/>
    </row>
    <row r="102" spans="1:6" ht="19" thickBot="1" x14ac:dyDescent="0.4">
      <c r="A102" s="69"/>
      <c r="B102" s="89" t="s">
        <v>198</v>
      </c>
      <c r="C102" s="140" t="s">
        <v>360</v>
      </c>
      <c r="D102" s="141"/>
    </row>
    <row r="103" spans="1:6" ht="18.5" x14ac:dyDescent="0.35">
      <c r="A103" s="162" t="s">
        <v>199</v>
      </c>
      <c r="B103" s="163"/>
      <c r="C103" s="163"/>
      <c r="D103" s="164"/>
    </row>
    <row r="104" spans="1:6" ht="18.5" x14ac:dyDescent="0.35">
      <c r="A104" s="69"/>
      <c r="B104" s="109" t="s">
        <v>200</v>
      </c>
      <c r="C104" s="110" t="s">
        <v>6</v>
      </c>
      <c r="D104" s="111">
        <v>2</v>
      </c>
    </row>
    <row r="105" spans="1:6" ht="18.5" x14ac:dyDescent="0.35">
      <c r="A105" s="69"/>
      <c r="B105" s="109" t="s">
        <v>201</v>
      </c>
      <c r="C105" s="110" t="s">
        <v>6</v>
      </c>
      <c r="D105" s="111">
        <v>2</v>
      </c>
    </row>
    <row r="106" spans="1:6" ht="18.5" x14ac:dyDescent="0.35">
      <c r="A106" s="69"/>
      <c r="B106" s="109" t="s">
        <v>202</v>
      </c>
      <c r="C106" s="110" t="s">
        <v>6</v>
      </c>
      <c r="D106" s="111">
        <v>0</v>
      </c>
    </row>
    <row r="107" spans="1:6" ht="18.5" x14ac:dyDescent="0.35">
      <c r="A107" s="69"/>
      <c r="B107" s="109" t="s">
        <v>203</v>
      </c>
      <c r="C107" s="110" t="s">
        <v>19</v>
      </c>
      <c r="D107" s="111">
        <v>0</v>
      </c>
    </row>
    <row r="108" spans="1:6" ht="18.5" x14ac:dyDescent="0.35">
      <c r="A108" s="159" t="s">
        <v>126</v>
      </c>
      <c r="B108" s="160"/>
      <c r="C108" s="160"/>
      <c r="D108" s="161"/>
    </row>
    <row r="109" spans="1:6" ht="37" x14ac:dyDescent="0.35">
      <c r="A109" s="69"/>
      <c r="B109" s="112" t="s">
        <v>127</v>
      </c>
      <c r="C109" s="110" t="s">
        <v>19</v>
      </c>
      <c r="D109" s="111">
        <v>640060</v>
      </c>
    </row>
    <row r="110" spans="1:6" ht="18.5" x14ac:dyDescent="0.35">
      <c r="A110" s="69"/>
      <c r="B110" s="113" t="s">
        <v>132</v>
      </c>
      <c r="C110" s="110" t="s">
        <v>19</v>
      </c>
      <c r="D110" s="111">
        <v>0</v>
      </c>
    </row>
    <row r="111" spans="1:6" ht="18.5" x14ac:dyDescent="0.35">
      <c r="A111" s="69"/>
      <c r="B111" s="113" t="s">
        <v>133</v>
      </c>
      <c r="C111" s="110" t="s">
        <v>19</v>
      </c>
      <c r="D111" s="111">
        <f>D109</f>
        <v>640060</v>
      </c>
    </row>
    <row r="112" spans="1:6" ht="37" x14ac:dyDescent="0.35">
      <c r="A112" s="69"/>
      <c r="B112" s="112" t="s">
        <v>128</v>
      </c>
      <c r="C112" s="110" t="s">
        <v>19</v>
      </c>
      <c r="D112" s="114">
        <f>D114</f>
        <v>696051.20000000019</v>
      </c>
    </row>
    <row r="113" spans="1:7" ht="18.5" x14ac:dyDescent="0.35">
      <c r="A113" s="69"/>
      <c r="B113" s="113" t="s">
        <v>132</v>
      </c>
      <c r="C113" s="110" t="s">
        <v>19</v>
      </c>
      <c r="D113" s="114">
        <v>0</v>
      </c>
    </row>
    <row r="114" spans="1:7" ht="31.5" customHeight="1" x14ac:dyDescent="0.35">
      <c r="A114" s="69"/>
      <c r="B114" s="113" t="s">
        <v>133</v>
      </c>
      <c r="C114" s="110" t="s">
        <v>19</v>
      </c>
      <c r="D114" s="114">
        <f>D121+D131+D141+D151+D161+D171+D109</f>
        <v>696051.20000000019</v>
      </c>
    </row>
    <row r="115" spans="1:7" ht="40.75" customHeight="1" x14ac:dyDescent="0.35">
      <c r="A115" s="159" t="s">
        <v>204</v>
      </c>
      <c r="B115" s="160"/>
      <c r="C115" s="160"/>
      <c r="D115" s="161"/>
    </row>
    <row r="116" spans="1:7" ht="18.5" x14ac:dyDescent="0.35">
      <c r="A116" s="115" t="s">
        <v>405</v>
      </c>
      <c r="B116" s="116" t="s">
        <v>97</v>
      </c>
      <c r="C116" s="117" t="s">
        <v>5</v>
      </c>
      <c r="D116" s="118" t="s">
        <v>379</v>
      </c>
    </row>
    <row r="117" spans="1:7" ht="18.5" x14ac:dyDescent="0.35">
      <c r="A117" s="69"/>
      <c r="B117" s="112" t="s">
        <v>65</v>
      </c>
      <c r="C117" s="110" t="s">
        <v>5</v>
      </c>
      <c r="D117" s="111" t="s">
        <v>368</v>
      </c>
    </row>
    <row r="118" spans="1:7" ht="37" x14ac:dyDescent="0.35">
      <c r="A118" s="69"/>
      <c r="B118" s="112" t="s">
        <v>129</v>
      </c>
      <c r="C118" s="110" t="s">
        <v>104</v>
      </c>
      <c r="D118" s="114">
        <f>D119/4.1</f>
        <v>19090.9756097561</v>
      </c>
    </row>
    <row r="119" spans="1:7" ht="18.5" x14ac:dyDescent="0.35">
      <c r="A119" s="69"/>
      <c r="B119" s="112" t="s">
        <v>206</v>
      </c>
      <c r="C119" s="110" t="s">
        <v>19</v>
      </c>
      <c r="D119" s="111">
        <f>78273</f>
        <v>78273</v>
      </c>
    </row>
    <row r="120" spans="1:7" ht="18.5" x14ac:dyDescent="0.35">
      <c r="A120" s="69"/>
      <c r="B120" s="113" t="s">
        <v>207</v>
      </c>
      <c r="C120" s="110" t="s">
        <v>19</v>
      </c>
      <c r="D120" s="110">
        <v>76521.119999999995</v>
      </c>
    </row>
    <row r="121" spans="1:7" ht="18.5" x14ac:dyDescent="0.35">
      <c r="A121" s="69"/>
      <c r="B121" s="113" t="s">
        <v>208</v>
      </c>
      <c r="C121" s="110" t="s">
        <v>19</v>
      </c>
      <c r="D121" s="110">
        <f>D119-D120</f>
        <v>1751.8800000000047</v>
      </c>
      <c r="G121" s="63">
        <f>D118+D128</f>
        <v>29847.761324041814</v>
      </c>
    </row>
    <row r="122" spans="1:7" ht="18.5" x14ac:dyDescent="0.35">
      <c r="A122" s="69"/>
      <c r="B122" s="113" t="s">
        <v>211</v>
      </c>
      <c r="C122" s="110" t="s">
        <v>19</v>
      </c>
      <c r="D122" s="119">
        <f>D119</f>
        <v>78273</v>
      </c>
      <c r="G122" s="63">
        <f>D119+D129</f>
        <v>103874.15</v>
      </c>
    </row>
    <row r="123" spans="1:7" ht="18.5" x14ac:dyDescent="0.35">
      <c r="A123" s="69"/>
      <c r="B123" s="113" t="s">
        <v>210</v>
      </c>
      <c r="C123" s="110" t="s">
        <v>19</v>
      </c>
      <c r="D123" s="119">
        <f>D122</f>
        <v>78273</v>
      </c>
      <c r="G123" s="63">
        <f>D120+D130</f>
        <v>101501.12</v>
      </c>
    </row>
    <row r="124" spans="1:7" ht="37" x14ac:dyDescent="0.35">
      <c r="A124" s="69"/>
      <c r="B124" s="113" t="s">
        <v>209</v>
      </c>
      <c r="C124" s="110" t="s">
        <v>19</v>
      </c>
      <c r="D124" s="110">
        <v>0</v>
      </c>
      <c r="G124" s="63">
        <f>G122-G123</f>
        <v>2373.0299999999988</v>
      </c>
    </row>
    <row r="125" spans="1:7" ht="37" x14ac:dyDescent="0.35">
      <c r="A125" s="69"/>
      <c r="B125" s="112" t="s">
        <v>212</v>
      </c>
      <c r="C125" s="110" t="s">
        <v>19</v>
      </c>
      <c r="D125" s="111">
        <v>0</v>
      </c>
    </row>
    <row r="126" spans="1:7" ht="18.5" x14ac:dyDescent="0.35">
      <c r="A126" s="115" t="s">
        <v>205</v>
      </c>
      <c r="B126" s="116" t="s">
        <v>97</v>
      </c>
      <c r="C126" s="117" t="s">
        <v>5</v>
      </c>
      <c r="D126" s="118" t="s">
        <v>380</v>
      </c>
    </row>
    <row r="127" spans="1:7" ht="18.5" x14ac:dyDescent="0.35">
      <c r="A127" s="69"/>
      <c r="B127" s="112" t="s">
        <v>65</v>
      </c>
      <c r="C127" s="110" t="s">
        <v>5</v>
      </c>
      <c r="D127" s="111" t="s">
        <v>368</v>
      </c>
    </row>
    <row r="128" spans="1:7" ht="37" x14ac:dyDescent="0.35">
      <c r="A128" s="69"/>
      <c r="B128" s="112" t="s">
        <v>129</v>
      </c>
      <c r="C128" s="110" t="s">
        <v>104</v>
      </c>
      <c r="D128" s="114">
        <f>D129/2.38</f>
        <v>10756.785714285716</v>
      </c>
      <c r="F128" s="1">
        <f>2.3+2.47</f>
        <v>4.7699999999999996</v>
      </c>
      <c r="G128" s="1">
        <f>F128/2</f>
        <v>2.3849999999999998</v>
      </c>
    </row>
    <row r="129" spans="1:6" ht="18.5" x14ac:dyDescent="0.35">
      <c r="A129" s="69"/>
      <c r="B129" s="112" t="s">
        <v>206</v>
      </c>
      <c r="C129" s="110" t="s">
        <v>19</v>
      </c>
      <c r="D129" s="111">
        <v>25601.15</v>
      </c>
    </row>
    <row r="130" spans="1:6" ht="18.5" x14ac:dyDescent="0.35">
      <c r="A130" s="69"/>
      <c r="B130" s="113" t="s">
        <v>207</v>
      </c>
      <c r="C130" s="110" t="s">
        <v>19</v>
      </c>
      <c r="D130" s="110">
        <v>24980</v>
      </c>
    </row>
    <row r="131" spans="1:6" ht="18.5" x14ac:dyDescent="0.35">
      <c r="A131" s="69"/>
      <c r="B131" s="113" t="s">
        <v>208</v>
      </c>
      <c r="C131" s="110" t="s">
        <v>19</v>
      </c>
      <c r="D131" s="110">
        <f>D129-D130</f>
        <v>621.15000000000146</v>
      </c>
    </row>
    <row r="132" spans="1:6" ht="18.5" x14ac:dyDescent="0.35">
      <c r="A132" s="69"/>
      <c r="B132" s="113" t="s">
        <v>211</v>
      </c>
      <c r="C132" s="110" t="s">
        <v>19</v>
      </c>
      <c r="D132" s="119">
        <f>D129</f>
        <v>25601.15</v>
      </c>
      <c r="F132" s="63"/>
    </row>
    <row r="133" spans="1:6" ht="18.5" x14ac:dyDescent="0.35">
      <c r="A133" s="69"/>
      <c r="B133" s="113" t="s">
        <v>210</v>
      </c>
      <c r="C133" s="110" t="s">
        <v>19</v>
      </c>
      <c r="D133" s="119">
        <f>D132</f>
        <v>25601.15</v>
      </c>
    </row>
    <row r="134" spans="1:6" ht="37" x14ac:dyDescent="0.35">
      <c r="A134" s="69"/>
      <c r="B134" s="113" t="s">
        <v>209</v>
      </c>
      <c r="C134" s="110" t="s">
        <v>19</v>
      </c>
      <c r="D134" s="110">
        <v>0</v>
      </c>
    </row>
    <row r="135" spans="1:6" ht="37" x14ac:dyDescent="0.35">
      <c r="A135" s="69"/>
      <c r="B135" s="112" t="s">
        <v>212</v>
      </c>
      <c r="C135" s="110" t="s">
        <v>19</v>
      </c>
      <c r="D135" s="111">
        <v>0</v>
      </c>
    </row>
    <row r="136" spans="1:6" ht="18.5" x14ac:dyDescent="0.35">
      <c r="A136" s="115">
        <v>35</v>
      </c>
      <c r="B136" s="116" t="s">
        <v>97</v>
      </c>
      <c r="C136" s="117" t="s">
        <v>5</v>
      </c>
      <c r="D136" s="118" t="s">
        <v>251</v>
      </c>
    </row>
    <row r="137" spans="1:6" ht="18.5" x14ac:dyDescent="0.35">
      <c r="A137" s="69"/>
      <c r="B137" s="112" t="s">
        <v>65</v>
      </c>
      <c r="C137" s="110" t="s">
        <v>5</v>
      </c>
      <c r="D137" s="111" t="s">
        <v>252</v>
      </c>
    </row>
    <row r="138" spans="1:6" ht="37" x14ac:dyDescent="0.35">
      <c r="A138" s="69"/>
      <c r="B138" s="112" t="s">
        <v>129</v>
      </c>
      <c r="C138" s="110" t="s">
        <v>104</v>
      </c>
      <c r="D138" s="111">
        <f>D139/1581.86</f>
        <v>1245.4252019774192</v>
      </c>
    </row>
    <row r="139" spans="1:6" ht="18.5" x14ac:dyDescent="0.35">
      <c r="A139" s="69"/>
      <c r="B139" s="112" t="s">
        <v>206</v>
      </c>
      <c r="C139" s="110" t="s">
        <v>19</v>
      </c>
      <c r="D139" s="111">
        <v>1970088.31</v>
      </c>
    </row>
    <row r="140" spans="1:6" ht="18.5" x14ac:dyDescent="0.35">
      <c r="A140" s="69"/>
      <c r="B140" s="113" t="s">
        <v>207</v>
      </c>
      <c r="C140" s="110" t="s">
        <v>19</v>
      </c>
      <c r="D140" s="110">
        <v>1954218.48</v>
      </c>
    </row>
    <row r="141" spans="1:6" ht="18.5" x14ac:dyDescent="0.35">
      <c r="A141" s="69"/>
      <c r="B141" s="113" t="s">
        <v>208</v>
      </c>
      <c r="C141" s="110" t="s">
        <v>19</v>
      </c>
      <c r="D141" s="110">
        <f>D139-D140</f>
        <v>15869.830000000075</v>
      </c>
    </row>
    <row r="142" spans="1:6" ht="18.5" x14ac:dyDescent="0.35">
      <c r="A142" s="69"/>
      <c r="B142" s="113" t="s">
        <v>211</v>
      </c>
      <c r="C142" s="110" t="s">
        <v>19</v>
      </c>
      <c r="D142" s="111">
        <v>1970088.31</v>
      </c>
    </row>
    <row r="143" spans="1:6" ht="22.5" customHeight="1" x14ac:dyDescent="0.35">
      <c r="A143" s="69"/>
      <c r="B143" s="113" t="s">
        <v>210</v>
      </c>
      <c r="C143" s="110" t="s">
        <v>19</v>
      </c>
      <c r="D143" s="119">
        <v>1812006.7</v>
      </c>
    </row>
    <row r="144" spans="1:6" ht="37" x14ac:dyDescent="0.35">
      <c r="A144" s="69"/>
      <c r="B144" s="113" t="s">
        <v>209</v>
      </c>
      <c r="C144" s="110" t="s">
        <v>19</v>
      </c>
      <c r="D144" s="119">
        <f>D142-D143</f>
        <v>158081.6100000001</v>
      </c>
    </row>
    <row r="145" spans="1:4" ht="37" x14ac:dyDescent="0.35">
      <c r="A145" s="69"/>
      <c r="B145" s="112" t="s">
        <v>212</v>
      </c>
      <c r="C145" s="110" t="s">
        <v>19</v>
      </c>
      <c r="D145" s="114">
        <v>0</v>
      </c>
    </row>
    <row r="146" spans="1:4" ht="18.5" x14ac:dyDescent="0.35">
      <c r="A146" s="115">
        <v>36</v>
      </c>
      <c r="B146" s="116" t="s">
        <v>97</v>
      </c>
      <c r="C146" s="117" t="s">
        <v>5</v>
      </c>
      <c r="D146" s="118" t="s">
        <v>265</v>
      </c>
    </row>
    <row r="147" spans="1:4" ht="18.5" x14ac:dyDescent="0.35">
      <c r="A147" s="69"/>
      <c r="B147" s="112" t="s">
        <v>65</v>
      </c>
      <c r="C147" s="110" t="s">
        <v>5</v>
      </c>
      <c r="D147" s="111" t="s">
        <v>369</v>
      </c>
    </row>
    <row r="148" spans="1:4" ht="37" x14ac:dyDescent="0.35">
      <c r="A148" s="69"/>
      <c r="B148" s="112" t="s">
        <v>129</v>
      </c>
      <c r="C148" s="110" t="s">
        <v>104</v>
      </c>
      <c r="D148" s="111">
        <f>D149/24.29</f>
        <v>11473.453272951832</v>
      </c>
    </row>
    <row r="149" spans="1:4" ht="18.5" x14ac:dyDescent="0.35">
      <c r="A149" s="69"/>
      <c r="B149" s="112" t="s">
        <v>206</v>
      </c>
      <c r="C149" s="110" t="s">
        <v>19</v>
      </c>
      <c r="D149" s="111">
        <v>278690.18</v>
      </c>
    </row>
    <row r="150" spans="1:4" ht="18.5" x14ac:dyDescent="0.35">
      <c r="A150" s="69"/>
      <c r="B150" s="113" t="s">
        <v>207</v>
      </c>
      <c r="C150" s="110" t="s">
        <v>19</v>
      </c>
      <c r="D150" s="110">
        <v>271603.3</v>
      </c>
    </row>
    <row r="151" spans="1:4" ht="18.5" x14ac:dyDescent="0.35">
      <c r="A151" s="69"/>
      <c r="B151" s="113" t="s">
        <v>208</v>
      </c>
      <c r="C151" s="110" t="s">
        <v>19</v>
      </c>
      <c r="D151" s="110">
        <f>D149-D150</f>
        <v>7086.8800000000047</v>
      </c>
    </row>
    <row r="152" spans="1:4" ht="18.5" x14ac:dyDescent="0.35">
      <c r="A152" s="69"/>
      <c r="B152" s="113" t="s">
        <v>211</v>
      </c>
      <c r="C152" s="110" t="s">
        <v>19</v>
      </c>
      <c r="D152" s="110">
        <f>D149</f>
        <v>278690.18</v>
      </c>
    </row>
    <row r="153" spans="1:4" ht="18.5" x14ac:dyDescent="0.35">
      <c r="A153" s="69"/>
      <c r="B153" s="113" t="s">
        <v>210</v>
      </c>
      <c r="C153" s="110" t="s">
        <v>19</v>
      </c>
      <c r="D153" s="119">
        <v>331319.61</v>
      </c>
    </row>
    <row r="154" spans="1:4" ht="37" x14ac:dyDescent="0.35">
      <c r="A154" s="69"/>
      <c r="B154" s="113" t="s">
        <v>209</v>
      </c>
      <c r="C154" s="110" t="s">
        <v>19</v>
      </c>
      <c r="D154" s="119">
        <f>D152-D153</f>
        <v>-52629.429999999993</v>
      </c>
    </row>
    <row r="155" spans="1:4" ht="37" x14ac:dyDescent="0.35">
      <c r="A155" s="69"/>
      <c r="B155" s="112" t="s">
        <v>212</v>
      </c>
      <c r="C155" s="110" t="s">
        <v>19</v>
      </c>
      <c r="D155" s="114"/>
    </row>
    <row r="156" spans="1:4" ht="18.5" x14ac:dyDescent="0.35">
      <c r="A156" s="115">
        <v>37</v>
      </c>
      <c r="B156" s="116" t="s">
        <v>97</v>
      </c>
      <c r="C156" s="117" t="s">
        <v>5</v>
      </c>
      <c r="D156" s="118" t="s">
        <v>268</v>
      </c>
    </row>
    <row r="157" spans="1:4" ht="18.5" x14ac:dyDescent="0.35">
      <c r="A157" s="69"/>
      <c r="B157" s="112" t="s">
        <v>65</v>
      </c>
      <c r="C157" s="110" t="s">
        <v>5</v>
      </c>
      <c r="D157" s="111" t="s">
        <v>369</v>
      </c>
    </row>
    <row r="158" spans="1:4" ht="37" x14ac:dyDescent="0.35">
      <c r="A158" s="69"/>
      <c r="B158" s="112" t="s">
        <v>129</v>
      </c>
      <c r="C158" s="110" t="s">
        <v>104</v>
      </c>
      <c r="D158" s="111">
        <f>D159/94.92</f>
        <v>6372.6745680573113</v>
      </c>
    </row>
    <row r="159" spans="1:4" ht="18.5" x14ac:dyDescent="0.35">
      <c r="A159" s="69"/>
      <c r="B159" s="112" t="s">
        <v>206</v>
      </c>
      <c r="C159" s="110" t="s">
        <v>19</v>
      </c>
      <c r="D159" s="111">
        <v>604894.27</v>
      </c>
    </row>
    <row r="160" spans="1:4" ht="18.5" x14ac:dyDescent="0.35">
      <c r="A160" s="69"/>
      <c r="B160" s="113" t="s">
        <v>207</v>
      </c>
      <c r="C160" s="110" t="s">
        <v>19</v>
      </c>
      <c r="D160" s="110">
        <v>586578.96</v>
      </c>
    </row>
    <row r="161" spans="1:4" ht="18.5" x14ac:dyDescent="0.35">
      <c r="A161" s="69"/>
      <c r="B161" s="113" t="s">
        <v>208</v>
      </c>
      <c r="C161" s="110" t="s">
        <v>19</v>
      </c>
      <c r="D161" s="110">
        <f>D159-D160</f>
        <v>18315.310000000056</v>
      </c>
    </row>
    <row r="162" spans="1:4" ht="18.5" x14ac:dyDescent="0.35">
      <c r="A162" s="69"/>
      <c r="B162" s="113" t="s">
        <v>211</v>
      </c>
      <c r="C162" s="110" t="s">
        <v>19</v>
      </c>
      <c r="D162" s="119">
        <f>D159</f>
        <v>604894.27</v>
      </c>
    </row>
    <row r="163" spans="1:4" ht="18.5" x14ac:dyDescent="0.35">
      <c r="A163" s="69"/>
      <c r="B163" s="113" t="s">
        <v>210</v>
      </c>
      <c r="C163" s="110" t="s">
        <v>19</v>
      </c>
      <c r="D163" s="119">
        <v>591358.23</v>
      </c>
    </row>
    <row r="164" spans="1:4" ht="37" x14ac:dyDescent="0.35">
      <c r="A164" s="69"/>
      <c r="B164" s="113" t="s">
        <v>209</v>
      </c>
      <c r="C164" s="110" t="s">
        <v>19</v>
      </c>
      <c r="D164" s="119">
        <f>D162-D163</f>
        <v>13536.040000000037</v>
      </c>
    </row>
    <row r="165" spans="1:4" ht="37" x14ac:dyDescent="0.35">
      <c r="A165" s="69"/>
      <c r="B165" s="112" t="s">
        <v>212</v>
      </c>
      <c r="C165" s="110" t="s">
        <v>19</v>
      </c>
      <c r="D165" s="114">
        <v>0</v>
      </c>
    </row>
    <row r="166" spans="1:4" ht="37" x14ac:dyDescent="0.35">
      <c r="A166" s="115">
        <v>38</v>
      </c>
      <c r="B166" s="116" t="s">
        <v>97</v>
      </c>
      <c r="C166" s="117" t="s">
        <v>5</v>
      </c>
      <c r="D166" s="118" t="s">
        <v>271</v>
      </c>
    </row>
    <row r="167" spans="1:4" ht="18.5" x14ac:dyDescent="0.35">
      <c r="A167" s="69"/>
      <c r="B167" s="112" t="s">
        <v>65</v>
      </c>
      <c r="C167" s="110" t="s">
        <v>5</v>
      </c>
      <c r="D167" s="111" t="s">
        <v>369</v>
      </c>
    </row>
    <row r="168" spans="1:4" ht="37" x14ac:dyDescent="0.35">
      <c r="A168" s="69"/>
      <c r="B168" s="112" t="s">
        <v>129</v>
      </c>
      <c r="C168" s="110" t="s">
        <v>104</v>
      </c>
      <c r="D168" s="111">
        <f>D169/24.29</f>
        <v>19601.581720872789</v>
      </c>
    </row>
    <row r="169" spans="1:4" ht="18.5" x14ac:dyDescent="0.35">
      <c r="A169" s="69"/>
      <c r="B169" s="112" t="s">
        <v>206</v>
      </c>
      <c r="C169" s="110" t="s">
        <v>19</v>
      </c>
      <c r="D169" s="111">
        <f>153389.82+277643.09+9564.52+35524.99</f>
        <v>476122.42000000004</v>
      </c>
    </row>
    <row r="170" spans="1:4" ht="18.5" x14ac:dyDescent="0.35">
      <c r="A170" s="69"/>
      <c r="B170" s="113" t="s">
        <v>207</v>
      </c>
      <c r="C170" s="110" t="s">
        <v>19</v>
      </c>
      <c r="D170" s="110">
        <f>148986.35+270576.55+34834.7+9378.67</f>
        <v>463776.27</v>
      </c>
    </row>
    <row r="171" spans="1:4" ht="18.5" x14ac:dyDescent="0.35">
      <c r="A171" s="69"/>
      <c r="B171" s="113" t="s">
        <v>208</v>
      </c>
      <c r="C171" s="110" t="s">
        <v>19</v>
      </c>
      <c r="D171" s="110">
        <f>D169-D170</f>
        <v>12346.150000000023</v>
      </c>
    </row>
    <row r="172" spans="1:4" ht="18.5" x14ac:dyDescent="0.35">
      <c r="A172" s="69"/>
      <c r="B172" s="113" t="s">
        <v>211</v>
      </c>
      <c r="C172" s="110" t="s">
        <v>19</v>
      </c>
      <c r="D172" s="110">
        <f>D169</f>
        <v>476122.42000000004</v>
      </c>
    </row>
    <row r="173" spans="1:4" ht="18.5" x14ac:dyDescent="0.35">
      <c r="A173" s="69"/>
      <c r="B173" s="113" t="s">
        <v>210</v>
      </c>
      <c r="C173" s="110" t="s">
        <v>19</v>
      </c>
      <c r="D173" s="119">
        <v>422388.85</v>
      </c>
    </row>
    <row r="174" spans="1:4" ht="37" x14ac:dyDescent="0.35">
      <c r="A174" s="69"/>
      <c r="B174" s="113" t="s">
        <v>209</v>
      </c>
      <c r="C174" s="110" t="s">
        <v>19</v>
      </c>
      <c r="D174" s="119">
        <f>D172-D173</f>
        <v>53733.570000000065</v>
      </c>
    </row>
    <row r="175" spans="1:4" ht="37" x14ac:dyDescent="0.35">
      <c r="A175" s="69"/>
      <c r="B175" s="112" t="s">
        <v>212</v>
      </c>
      <c r="C175" s="110" t="s">
        <v>19</v>
      </c>
      <c r="D175" s="114">
        <v>0</v>
      </c>
    </row>
    <row r="176" spans="1:4" ht="18.5" x14ac:dyDescent="0.35">
      <c r="A176" s="159" t="s">
        <v>213</v>
      </c>
      <c r="B176" s="160"/>
      <c r="C176" s="160"/>
      <c r="D176" s="161"/>
    </row>
    <row r="177" spans="1:4" ht="18.5" x14ac:dyDescent="0.35">
      <c r="A177" s="120" t="s">
        <v>406</v>
      </c>
      <c r="B177" s="109" t="s">
        <v>200</v>
      </c>
      <c r="C177" s="110" t="s">
        <v>6</v>
      </c>
      <c r="D177" s="111">
        <v>6</v>
      </c>
    </row>
    <row r="178" spans="1:4" ht="18.5" x14ac:dyDescent="0.35">
      <c r="A178" s="120"/>
      <c r="B178" s="109" t="s">
        <v>201</v>
      </c>
      <c r="C178" s="110" t="s">
        <v>6</v>
      </c>
      <c r="D178" s="111">
        <v>6</v>
      </c>
    </row>
    <row r="179" spans="1:4" ht="18.5" x14ac:dyDescent="0.35">
      <c r="A179" s="120"/>
      <c r="B179" s="109" t="s">
        <v>202</v>
      </c>
      <c r="C179" s="110" t="s">
        <v>6</v>
      </c>
      <c r="D179" s="111">
        <v>0</v>
      </c>
    </row>
    <row r="180" spans="1:4" ht="18.5" x14ac:dyDescent="0.35">
      <c r="A180" s="120"/>
      <c r="B180" s="109" t="s">
        <v>203</v>
      </c>
      <c r="C180" s="110" t="s">
        <v>19</v>
      </c>
      <c r="D180" s="111">
        <v>13126</v>
      </c>
    </row>
    <row r="181" spans="1:4" ht="18.5" x14ac:dyDescent="0.35">
      <c r="A181" s="159" t="s">
        <v>430</v>
      </c>
      <c r="B181" s="160"/>
      <c r="C181" s="160"/>
      <c r="D181" s="161"/>
    </row>
    <row r="182" spans="1:4" ht="18.5" x14ac:dyDescent="0.35">
      <c r="A182" s="120" t="s">
        <v>407</v>
      </c>
      <c r="B182" s="109" t="s">
        <v>214</v>
      </c>
      <c r="C182" s="110" t="s">
        <v>6</v>
      </c>
      <c r="D182" s="111">
        <v>9</v>
      </c>
    </row>
    <row r="183" spans="1:4" ht="18.5" x14ac:dyDescent="0.35">
      <c r="A183" s="69"/>
      <c r="B183" s="109" t="s">
        <v>215</v>
      </c>
      <c r="C183" s="110" t="s">
        <v>6</v>
      </c>
      <c r="D183" s="114">
        <v>7</v>
      </c>
    </row>
    <row r="184" spans="1:4" ht="37" x14ac:dyDescent="0.35">
      <c r="A184" s="69"/>
      <c r="B184" s="109" t="s">
        <v>216</v>
      </c>
      <c r="C184" s="110" t="s">
        <v>19</v>
      </c>
      <c r="D184" s="114">
        <v>0</v>
      </c>
    </row>
    <row r="185" spans="1:4" ht="18.5" x14ac:dyDescent="0.35">
      <c r="A185" s="158" t="s">
        <v>213</v>
      </c>
      <c r="B185" s="158"/>
      <c r="C185" s="158"/>
      <c r="D185" s="158"/>
    </row>
    <row r="186" spans="1:4" ht="18.5" x14ac:dyDescent="0.35">
      <c r="A186" s="120" t="s">
        <v>408</v>
      </c>
      <c r="B186" s="109" t="s">
        <v>200</v>
      </c>
      <c r="C186" s="110" t="s">
        <v>6</v>
      </c>
      <c r="D186" s="111">
        <v>0</v>
      </c>
    </row>
    <row r="187" spans="1:4" ht="18.5" x14ac:dyDescent="0.35">
      <c r="A187" s="69"/>
      <c r="B187" s="109" t="s">
        <v>201</v>
      </c>
      <c r="C187" s="110" t="s">
        <v>6</v>
      </c>
      <c r="D187" s="111">
        <v>0</v>
      </c>
    </row>
    <row r="188" spans="1:4" ht="18.5" x14ac:dyDescent="0.35">
      <c r="A188" s="69"/>
      <c r="B188" s="109" t="s">
        <v>202</v>
      </c>
      <c r="C188" s="110" t="s">
        <v>6</v>
      </c>
      <c r="D188" s="111">
        <v>0</v>
      </c>
    </row>
    <row r="189" spans="1:4" ht="18.5" x14ac:dyDescent="0.35">
      <c r="A189" s="69"/>
      <c r="B189" s="109" t="s">
        <v>203</v>
      </c>
      <c r="C189" s="110" t="s">
        <v>19</v>
      </c>
      <c r="D189" s="111">
        <v>0</v>
      </c>
    </row>
    <row r="190" spans="1:4" ht="18.5" x14ac:dyDescent="0.35">
      <c r="A190" s="158" t="s">
        <v>430</v>
      </c>
      <c r="B190" s="158"/>
      <c r="C190" s="158"/>
      <c r="D190" s="158"/>
    </row>
    <row r="191" spans="1:4" ht="18.5" x14ac:dyDescent="0.35">
      <c r="A191" s="120" t="s">
        <v>409</v>
      </c>
      <c r="B191" s="109" t="s">
        <v>214</v>
      </c>
      <c r="C191" s="110" t="s">
        <v>6</v>
      </c>
      <c r="D191" s="111">
        <v>15</v>
      </c>
    </row>
    <row r="192" spans="1:4" ht="18.5" x14ac:dyDescent="0.35">
      <c r="A192" s="69"/>
      <c r="B192" s="109" t="s">
        <v>215</v>
      </c>
      <c r="C192" s="110" t="s">
        <v>6</v>
      </c>
      <c r="D192" s="111">
        <v>6</v>
      </c>
    </row>
    <row r="193" spans="1:4" ht="37" x14ac:dyDescent="0.35">
      <c r="A193" s="69"/>
      <c r="B193" s="109" t="s">
        <v>216</v>
      </c>
      <c r="C193" s="110" t="s">
        <v>19</v>
      </c>
      <c r="D193" s="111">
        <v>0</v>
      </c>
    </row>
    <row r="194" spans="1:4" ht="18.5" x14ac:dyDescent="0.45">
      <c r="A194" s="65"/>
      <c r="B194" s="65"/>
      <c r="C194" s="66"/>
      <c r="D194" s="66"/>
    </row>
    <row r="195" spans="1:4" ht="18.5" x14ac:dyDescent="0.45">
      <c r="A195" s="65"/>
      <c r="B195" s="65"/>
      <c r="C195" s="66"/>
      <c r="D195" s="66"/>
    </row>
    <row r="196" spans="1:4" ht="18.5" x14ac:dyDescent="0.45">
      <c r="A196" s="157" t="s">
        <v>429</v>
      </c>
      <c r="B196" s="157"/>
      <c r="C196" s="157"/>
      <c r="D196" s="66"/>
    </row>
    <row r="197" spans="1:4" ht="18.5" x14ac:dyDescent="0.45">
      <c r="A197" s="65" t="s">
        <v>227</v>
      </c>
      <c r="B197" s="66"/>
      <c r="C197" s="66"/>
      <c r="D197" s="66"/>
    </row>
    <row r="198" spans="1:4" ht="18.5" x14ac:dyDescent="0.45">
      <c r="A198" s="65"/>
      <c r="B198" s="66"/>
      <c r="C198" s="121"/>
      <c r="D198" s="66"/>
    </row>
    <row r="199" spans="1:4" ht="18.5" x14ac:dyDescent="0.45">
      <c r="A199" s="65" t="s">
        <v>384</v>
      </c>
      <c r="B199" s="66"/>
      <c r="C199" s="121"/>
      <c r="D199" s="66"/>
    </row>
    <row r="200" spans="1:4" ht="18.5" x14ac:dyDescent="0.45">
      <c r="A200" s="65"/>
      <c r="B200" s="65"/>
      <c r="C200" s="66"/>
      <c r="D200" s="66"/>
    </row>
  </sheetData>
  <mergeCells count="59">
    <mergeCell ref="A196:C196"/>
    <mergeCell ref="A185:D185"/>
    <mergeCell ref="A190:D190"/>
    <mergeCell ref="A181:D181"/>
    <mergeCell ref="C83:D83"/>
    <mergeCell ref="C87:D87"/>
    <mergeCell ref="C90:D90"/>
    <mergeCell ref="C93:D93"/>
    <mergeCell ref="C99:D99"/>
    <mergeCell ref="C102:D102"/>
    <mergeCell ref="A103:D103"/>
    <mergeCell ref="A108:D108"/>
    <mergeCell ref="A115:D115"/>
    <mergeCell ref="A176:D176"/>
    <mergeCell ref="C92:D92"/>
    <mergeCell ref="C98:D98"/>
    <mergeCell ref="C101:D101"/>
    <mergeCell ref="C86:D86"/>
    <mergeCell ref="C89:D89"/>
    <mergeCell ref="C56:D56"/>
    <mergeCell ref="C59:D59"/>
    <mergeCell ref="C62:D62"/>
    <mergeCell ref="C65:D65"/>
    <mergeCell ref="C68:D68"/>
    <mergeCell ref="C58:D58"/>
    <mergeCell ref="C61:D61"/>
    <mergeCell ref="C82:D82"/>
    <mergeCell ref="C95:D95"/>
    <mergeCell ref="C73:D73"/>
    <mergeCell ref="C64:D64"/>
    <mergeCell ref="C67:D67"/>
    <mergeCell ref="C70:D70"/>
    <mergeCell ref="C71:D71"/>
    <mergeCell ref="C96:D96"/>
    <mergeCell ref="C74:D74"/>
    <mergeCell ref="C77:D77"/>
    <mergeCell ref="C80:D80"/>
    <mergeCell ref="C76:D76"/>
    <mergeCell ref="C79:D79"/>
    <mergeCell ref="C47:D47"/>
    <mergeCell ref="C50:D50"/>
    <mergeCell ref="C55:D55"/>
    <mergeCell ref="C48:D48"/>
    <mergeCell ref="C51:D51"/>
    <mergeCell ref="C44:D44"/>
    <mergeCell ref="C45:D45"/>
    <mergeCell ref="A1:D1"/>
    <mergeCell ref="A7:D7"/>
    <mergeCell ref="A25:D25"/>
    <mergeCell ref="C29:D29"/>
    <mergeCell ref="C32:D32"/>
    <mergeCell ref="C35:D35"/>
    <mergeCell ref="C38:D38"/>
    <mergeCell ref="C30:D30"/>
    <mergeCell ref="C33:D33"/>
    <mergeCell ref="C36:D36"/>
    <mergeCell ref="C39:D39"/>
    <mergeCell ref="C42:D42"/>
    <mergeCell ref="C41:D41"/>
  </mergeCells>
  <pageMargins left="0.70866141732283472" right="0.70866141732283472" top="0.31496062992125984" bottom="0.31496062992125984" header="0.31496062992125984" footer="0.31496062992125984"/>
  <pageSetup paperSize="9" scale="60" orientation="portrait" verticalDpi="4294967295" r:id="rId1"/>
  <rowBreaks count="4" manualBreakCount="4">
    <brk id="51" max="3" man="1"/>
    <brk id="107" max="3" man="1"/>
    <brk id="155" max="3" man="1"/>
    <brk id="18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  <vt:lpstr>'2.8'!Область_печати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2018-07-03T20:24:16Z</dcterms:modified>
</cp:coreProperties>
</file>