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0" windowWidth="15120" windowHeight="8010" activeTab="8"/>
  </bookViews>
  <sheets>
    <sheet name="1" sheetId="1" r:id="rId1"/>
    <sheet name="паркинг" sheetId="9" r:id="rId2"/>
    <sheet name="Л 19 2 ИТП 1" sheetId="2" r:id="rId3"/>
    <sheet name="Л 19 2 ИТП 2" sheetId="3" r:id="rId4"/>
    <sheet name="21 2 " sheetId="4" r:id="rId5"/>
    <sheet name="27 2 ИТП 1встройка" sheetId="5" r:id="rId6"/>
    <sheet name="27 2 ИТП 1" sheetId="6" r:id="rId7"/>
    <sheet name="27 2 ИТП 2 встройка" sheetId="7" r:id="rId8"/>
    <sheet name="27 2 ИТП 2 " sheetId="8" r:id="rId9"/>
  </sheets>
  <calcPr calcId="144525"/>
</workbook>
</file>

<file path=xl/calcChain.xml><?xml version="1.0" encoding="utf-8"?>
<calcChain xmlns="http://schemas.openxmlformats.org/spreadsheetml/2006/main">
  <c r="T205" i="8" l="1"/>
  <c r="P205" i="8"/>
  <c r="L205" i="8"/>
  <c r="F205" i="8"/>
  <c r="B205" i="8"/>
  <c r="F211" i="8" s="1"/>
  <c r="A205" i="8"/>
  <c r="C205" i="8" s="1"/>
  <c r="T204" i="8"/>
  <c r="T208" i="8" s="1"/>
  <c r="S204" i="8"/>
  <c r="R204" i="8"/>
  <c r="Q204" i="8"/>
  <c r="P204" i="8"/>
  <c r="M204" i="8"/>
  <c r="L204" i="8"/>
  <c r="G204" i="8"/>
  <c r="F204" i="8"/>
  <c r="B204" i="8"/>
  <c r="T203" i="8"/>
  <c r="S203" i="8"/>
  <c r="R203" i="8"/>
  <c r="Q203" i="8"/>
  <c r="P203" i="8"/>
  <c r="M203" i="8"/>
  <c r="L203" i="8"/>
  <c r="K203" i="8"/>
  <c r="J203" i="8"/>
  <c r="G203" i="8"/>
  <c r="F203" i="8"/>
  <c r="E203" i="8"/>
  <c r="D203" i="8"/>
  <c r="B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Q100" i="8"/>
  <c r="S97" i="8"/>
  <c r="Q97" i="8"/>
  <c r="L97" i="8"/>
  <c r="F97" i="8"/>
  <c r="B97" i="8"/>
  <c r="A97" i="8"/>
  <c r="C97" i="8" s="1"/>
  <c r="S96" i="8"/>
  <c r="R96" i="8"/>
  <c r="R98" i="8" s="1"/>
  <c r="R100" i="8" s="1"/>
  <c r="Q96" i="8"/>
  <c r="M106" i="8" s="1"/>
  <c r="O96" i="8"/>
  <c r="M96" i="8"/>
  <c r="L96" i="8"/>
  <c r="G96" i="8"/>
  <c r="F96" i="8"/>
  <c r="B96" i="8"/>
  <c r="S95" i="8"/>
  <c r="R95" i="8"/>
  <c r="Q95" i="8"/>
  <c r="O95" i="8"/>
  <c r="M95" i="8"/>
  <c r="L95" i="8"/>
  <c r="K95" i="8"/>
  <c r="J95" i="8"/>
  <c r="G95" i="8"/>
  <c r="F95" i="8"/>
  <c r="E95" i="8"/>
  <c r="D95" i="8"/>
  <c r="B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95" i="8" s="1"/>
  <c r="Q24" i="8"/>
  <c r="Q23" i="8" s="1"/>
  <c r="I23" i="8"/>
  <c r="C23" i="8"/>
  <c r="I21" i="8"/>
  <c r="C21" i="8"/>
  <c r="T203" i="7"/>
  <c r="P203" i="7"/>
  <c r="L203" i="7"/>
  <c r="F203" i="7"/>
  <c r="B203" i="7"/>
  <c r="A203" i="7"/>
  <c r="T202" i="7"/>
  <c r="T206" i="7" s="1"/>
  <c r="S202" i="7"/>
  <c r="R202" i="7"/>
  <c r="Q202" i="7"/>
  <c r="P202" i="7"/>
  <c r="M202" i="7"/>
  <c r="L202" i="7"/>
  <c r="G202" i="7"/>
  <c r="F202" i="7"/>
  <c r="B202" i="7"/>
  <c r="T201" i="7"/>
  <c r="S201" i="7"/>
  <c r="R201" i="7"/>
  <c r="Q201" i="7"/>
  <c r="P201" i="7"/>
  <c r="M201" i="7"/>
  <c r="L201" i="7"/>
  <c r="K201" i="7"/>
  <c r="J201" i="7"/>
  <c r="G201" i="7"/>
  <c r="F201" i="7"/>
  <c r="E201" i="7"/>
  <c r="D201" i="7"/>
  <c r="B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S97" i="7"/>
  <c r="Q97" i="7"/>
  <c r="L97" i="7"/>
  <c r="F97" i="7"/>
  <c r="B97" i="7"/>
  <c r="A97" i="7"/>
  <c r="C97" i="7" s="1"/>
  <c r="S96" i="7"/>
  <c r="R96" i="7"/>
  <c r="R98" i="7" s="1"/>
  <c r="R100" i="7" s="1"/>
  <c r="Q96" i="7"/>
  <c r="M106" i="7" s="1"/>
  <c r="O96" i="7"/>
  <c r="M96" i="7"/>
  <c r="L96" i="7"/>
  <c r="G96" i="7"/>
  <c r="F96" i="7"/>
  <c r="B96" i="7"/>
  <c r="S95" i="7"/>
  <c r="R95" i="7"/>
  <c r="Q95" i="7"/>
  <c r="O95" i="7"/>
  <c r="M95" i="7"/>
  <c r="L95" i="7"/>
  <c r="K95" i="7"/>
  <c r="J95" i="7"/>
  <c r="G95" i="7"/>
  <c r="F95" i="7"/>
  <c r="E95" i="7"/>
  <c r="D95" i="7"/>
  <c r="B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95" i="7" s="1"/>
  <c r="Q24" i="7"/>
  <c r="Q23" i="7" s="1"/>
  <c r="I23" i="7"/>
  <c r="C23" i="7"/>
  <c r="I21" i="7"/>
  <c r="C21" i="7"/>
  <c r="T200" i="6"/>
  <c r="P200" i="6"/>
  <c r="L200" i="6"/>
  <c r="F200" i="6"/>
  <c r="B200" i="6"/>
  <c r="F206" i="6" s="1"/>
  <c r="A200" i="6"/>
  <c r="T199" i="6"/>
  <c r="T203" i="6" s="1"/>
  <c r="S199" i="6"/>
  <c r="R199" i="6"/>
  <c r="Q199" i="6"/>
  <c r="P199" i="6"/>
  <c r="M199" i="6"/>
  <c r="L199" i="6"/>
  <c r="G199" i="6"/>
  <c r="F199" i="6"/>
  <c r="B199" i="6"/>
  <c r="T198" i="6"/>
  <c r="S198" i="6"/>
  <c r="R198" i="6"/>
  <c r="Q198" i="6"/>
  <c r="P198" i="6"/>
  <c r="M198" i="6"/>
  <c r="L198" i="6"/>
  <c r="K198" i="6"/>
  <c r="J198" i="6"/>
  <c r="G198" i="6"/>
  <c r="F198" i="6"/>
  <c r="E198" i="6"/>
  <c r="D198" i="6"/>
  <c r="B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98" i="6" s="1"/>
  <c r="O130" i="6"/>
  <c r="O129" i="6"/>
  <c r="O128" i="6"/>
  <c r="S97" i="6"/>
  <c r="Q97" i="6"/>
  <c r="L97" i="6"/>
  <c r="F97" i="6"/>
  <c r="R98" i="6" s="1"/>
  <c r="B97" i="6"/>
  <c r="A97" i="6"/>
  <c r="C97" i="6" s="1"/>
  <c r="S96" i="6"/>
  <c r="S100" i="6" s="1"/>
  <c r="R96" i="6"/>
  <c r="Q96" i="6"/>
  <c r="O96" i="6"/>
  <c r="M96" i="6"/>
  <c r="L96" i="6"/>
  <c r="G96" i="6"/>
  <c r="F96" i="6"/>
  <c r="B96" i="6"/>
  <c r="S95" i="6"/>
  <c r="R95" i="6"/>
  <c r="Q95" i="6"/>
  <c r="O95" i="6"/>
  <c r="M95" i="6"/>
  <c r="L95" i="6"/>
  <c r="K95" i="6"/>
  <c r="J95" i="6"/>
  <c r="G95" i="6"/>
  <c r="F95" i="6"/>
  <c r="E95" i="6"/>
  <c r="D95" i="6"/>
  <c r="B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Q24" i="6"/>
  <c r="Q23" i="6" s="1"/>
  <c r="I23" i="6"/>
  <c r="C23" i="6"/>
  <c r="I21" i="6"/>
  <c r="C21" i="6"/>
  <c r="T207" i="5"/>
  <c r="P207" i="5"/>
  <c r="L207" i="5"/>
  <c r="F207" i="5"/>
  <c r="B207" i="5"/>
  <c r="A207" i="5"/>
  <c r="C207" i="5" s="1"/>
  <c r="T206" i="5"/>
  <c r="T210" i="5" s="1"/>
  <c r="S206" i="5"/>
  <c r="R206" i="5"/>
  <c r="Q206" i="5"/>
  <c r="P206" i="5"/>
  <c r="M206" i="5"/>
  <c r="L206" i="5"/>
  <c r="G206" i="5"/>
  <c r="F206" i="5"/>
  <c r="B206" i="5"/>
  <c r="T205" i="5"/>
  <c r="S205" i="5"/>
  <c r="R205" i="5"/>
  <c r="Q205" i="5"/>
  <c r="P205" i="5"/>
  <c r="M205" i="5"/>
  <c r="L205" i="5"/>
  <c r="K205" i="5"/>
  <c r="J205" i="5"/>
  <c r="G205" i="5"/>
  <c r="F205" i="5"/>
  <c r="E205" i="5"/>
  <c r="D205" i="5"/>
  <c r="B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S97" i="5"/>
  <c r="Q97" i="5"/>
  <c r="L97" i="5"/>
  <c r="F97" i="5"/>
  <c r="B97" i="5"/>
  <c r="A97" i="5"/>
  <c r="S96" i="5"/>
  <c r="R96" i="5"/>
  <c r="Q96" i="5"/>
  <c r="Q100" i="5" s="1"/>
  <c r="O96" i="5"/>
  <c r="M96" i="5"/>
  <c r="L96" i="5"/>
  <c r="G96" i="5"/>
  <c r="F96" i="5"/>
  <c r="B96" i="5"/>
  <c r="S95" i="5"/>
  <c r="R95" i="5"/>
  <c r="Q95" i="5"/>
  <c r="O95" i="5"/>
  <c r="M95" i="5"/>
  <c r="L95" i="5"/>
  <c r="K95" i="5"/>
  <c r="J95" i="5"/>
  <c r="G95" i="5"/>
  <c r="F95" i="5"/>
  <c r="E95" i="5"/>
  <c r="D95" i="5"/>
  <c r="B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Q24" i="5"/>
  <c r="Q23" i="5" s="1"/>
  <c r="I23" i="5"/>
  <c r="C23" i="5"/>
  <c r="I21" i="5"/>
  <c r="C21" i="5"/>
  <c r="T205" i="4"/>
  <c r="P205" i="4"/>
  <c r="P237" i="4" s="1"/>
  <c r="L206" i="4"/>
  <c r="F206" i="4"/>
  <c r="B206" i="4"/>
  <c r="A206" i="4"/>
  <c r="C206" i="4" s="1"/>
  <c r="T204" i="4"/>
  <c r="T208" i="4" s="1"/>
  <c r="S204" i="4"/>
  <c r="R204" i="4"/>
  <c r="Q204" i="4"/>
  <c r="P204" i="4"/>
  <c r="M205" i="4"/>
  <c r="L205" i="4"/>
  <c r="G205" i="4"/>
  <c r="F205" i="4"/>
  <c r="B205" i="4"/>
  <c r="T203" i="4"/>
  <c r="S203" i="4"/>
  <c r="R203" i="4"/>
  <c r="Q203" i="4"/>
  <c r="P203" i="4"/>
  <c r="M204" i="4"/>
  <c r="L204" i="4"/>
  <c r="K204" i="4"/>
  <c r="J204" i="4"/>
  <c r="G204" i="4"/>
  <c r="F204" i="4"/>
  <c r="E204" i="4"/>
  <c r="D204" i="4"/>
  <c r="B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S95" i="4"/>
  <c r="Q95" i="4"/>
  <c r="L96" i="4"/>
  <c r="F96" i="4"/>
  <c r="B96" i="4"/>
  <c r="A96" i="4"/>
  <c r="C96" i="4" s="1"/>
  <c r="S94" i="4"/>
  <c r="R94" i="4"/>
  <c r="R96" i="4" s="1"/>
  <c r="Q94" i="4"/>
  <c r="M105" i="4" s="1"/>
  <c r="O95" i="4"/>
  <c r="M95" i="4"/>
  <c r="L95" i="4"/>
  <c r="G95" i="4"/>
  <c r="F95" i="4"/>
  <c r="B95" i="4"/>
  <c r="S93" i="4"/>
  <c r="R93" i="4"/>
  <c r="Q93" i="4"/>
  <c r="O94" i="4"/>
  <c r="M94" i="4"/>
  <c r="L94" i="4"/>
  <c r="K94" i="4"/>
  <c r="J94" i="4"/>
  <c r="G94" i="4"/>
  <c r="F94" i="4"/>
  <c r="E94" i="4"/>
  <c r="D94" i="4"/>
  <c r="B94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Q22" i="4"/>
  <c r="Q21" i="4" s="1"/>
  <c r="I22" i="4"/>
  <c r="C22" i="4"/>
  <c r="I20" i="4"/>
  <c r="C20" i="4"/>
  <c r="T205" i="3"/>
  <c r="P205" i="3"/>
  <c r="L205" i="3"/>
  <c r="F205" i="3"/>
  <c r="B205" i="3"/>
  <c r="A205" i="3"/>
  <c r="C205" i="3" s="1"/>
  <c r="T204" i="3"/>
  <c r="T208" i="3" s="1"/>
  <c r="S204" i="3"/>
  <c r="R204" i="3"/>
  <c r="Q204" i="3"/>
  <c r="P204" i="3"/>
  <c r="M204" i="3"/>
  <c r="L204" i="3"/>
  <c r="G204" i="3"/>
  <c r="F204" i="3"/>
  <c r="B204" i="3"/>
  <c r="F211" i="3" s="1"/>
  <c r="T203" i="3"/>
  <c r="S203" i="3"/>
  <c r="R203" i="3"/>
  <c r="Q203" i="3"/>
  <c r="P203" i="3"/>
  <c r="M203" i="3"/>
  <c r="L203" i="3"/>
  <c r="K203" i="3"/>
  <c r="J203" i="3"/>
  <c r="G203" i="3"/>
  <c r="F203" i="3"/>
  <c r="E203" i="3"/>
  <c r="D203" i="3"/>
  <c r="B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S97" i="3"/>
  <c r="Q97" i="3"/>
  <c r="L97" i="3"/>
  <c r="F97" i="3"/>
  <c r="C97" i="3"/>
  <c r="B97" i="3"/>
  <c r="A97" i="3"/>
  <c r="S96" i="3"/>
  <c r="R96" i="3"/>
  <c r="R100" i="3" s="1"/>
  <c r="Q96" i="3"/>
  <c r="M106" i="3" s="1"/>
  <c r="O96" i="3"/>
  <c r="M96" i="3"/>
  <c r="L96" i="3"/>
  <c r="G96" i="3"/>
  <c r="F96" i="3"/>
  <c r="B96" i="3"/>
  <c r="F104" i="3" s="1"/>
  <c r="S95" i="3"/>
  <c r="R95" i="3"/>
  <c r="Q95" i="3"/>
  <c r="O95" i="3"/>
  <c r="M95" i="3"/>
  <c r="L95" i="3"/>
  <c r="K95" i="3"/>
  <c r="J95" i="3"/>
  <c r="G95" i="3"/>
  <c r="F95" i="3"/>
  <c r="E95" i="3"/>
  <c r="D95" i="3"/>
  <c r="B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Q24" i="3"/>
  <c r="Q23" i="3" s="1"/>
  <c r="I23" i="3"/>
  <c r="C23" i="3"/>
  <c r="I21" i="3"/>
  <c r="C21" i="3"/>
  <c r="T205" i="2"/>
  <c r="P205" i="2"/>
  <c r="L205" i="2"/>
  <c r="F205" i="2"/>
  <c r="B205" i="2"/>
  <c r="A205" i="2"/>
  <c r="T204" i="2"/>
  <c r="T208" i="2" s="1"/>
  <c r="S204" i="2"/>
  <c r="R204" i="2"/>
  <c r="Q204" i="2"/>
  <c r="P204" i="2"/>
  <c r="M204" i="2"/>
  <c r="L204" i="2"/>
  <c r="G204" i="2"/>
  <c r="F204" i="2"/>
  <c r="B204" i="2"/>
  <c r="F211" i="2" s="1"/>
  <c r="T203" i="2"/>
  <c r="S203" i="2"/>
  <c r="R203" i="2"/>
  <c r="Q203" i="2"/>
  <c r="P203" i="2"/>
  <c r="M203" i="2"/>
  <c r="L203" i="2"/>
  <c r="K203" i="2"/>
  <c r="J203" i="2"/>
  <c r="G203" i="2"/>
  <c r="F203" i="2"/>
  <c r="E203" i="2"/>
  <c r="D203" i="2"/>
  <c r="B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S97" i="2"/>
  <c r="Q97" i="2"/>
  <c r="L97" i="2"/>
  <c r="F97" i="2"/>
  <c r="B97" i="2"/>
  <c r="A97" i="2"/>
  <c r="S96" i="2"/>
  <c r="R96" i="2"/>
  <c r="Q96" i="2"/>
  <c r="Q100" i="2" s="1"/>
  <c r="O96" i="2"/>
  <c r="M96" i="2"/>
  <c r="L96" i="2"/>
  <c r="G96" i="2"/>
  <c r="F96" i="2"/>
  <c r="B96" i="2"/>
  <c r="S95" i="2"/>
  <c r="R95" i="2"/>
  <c r="Q95" i="2"/>
  <c r="O95" i="2"/>
  <c r="M95" i="2"/>
  <c r="L95" i="2"/>
  <c r="K95" i="2"/>
  <c r="J95" i="2"/>
  <c r="G95" i="2"/>
  <c r="F95" i="2"/>
  <c r="E95" i="2"/>
  <c r="D95" i="2"/>
  <c r="B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Q24" i="2"/>
  <c r="Q23" i="2" s="1"/>
  <c r="I23" i="2"/>
  <c r="C23" i="2"/>
  <c r="I21" i="2"/>
  <c r="C21" i="2"/>
  <c r="T95" i="9"/>
  <c r="P95" i="9"/>
  <c r="L95" i="9"/>
  <c r="F95" i="9"/>
  <c r="B95" i="9"/>
  <c r="A95" i="9"/>
  <c r="C95" i="9" s="1"/>
  <c r="T94" i="9"/>
  <c r="T98" i="9" s="1"/>
  <c r="S94" i="9"/>
  <c r="R94" i="9"/>
  <c r="Q94" i="9"/>
  <c r="P94" i="9"/>
  <c r="M94" i="9"/>
  <c r="L94" i="9"/>
  <c r="G94" i="9"/>
  <c r="F94" i="9"/>
  <c r="B94" i="9"/>
  <c r="F101" i="9" s="1"/>
  <c r="T93" i="9"/>
  <c r="S93" i="9"/>
  <c r="R93" i="9"/>
  <c r="Q93" i="9"/>
  <c r="P93" i="9"/>
  <c r="M93" i="9"/>
  <c r="L93" i="9"/>
  <c r="K93" i="9"/>
  <c r="J93" i="9"/>
  <c r="G93" i="9"/>
  <c r="F93" i="9"/>
  <c r="E93" i="9"/>
  <c r="D93" i="9"/>
  <c r="B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S320" i="1"/>
  <c r="Q320" i="1"/>
  <c r="L320" i="1"/>
  <c r="F320" i="1"/>
  <c r="B320" i="1"/>
  <c r="A320" i="1"/>
  <c r="C320" i="1" s="1"/>
  <c r="S319" i="1"/>
  <c r="R319" i="1"/>
  <c r="Q319" i="1"/>
  <c r="M329" i="1" s="1"/>
  <c r="O319" i="1"/>
  <c r="M319" i="1"/>
  <c r="L319" i="1"/>
  <c r="G319" i="1"/>
  <c r="F319" i="1"/>
  <c r="B319" i="1"/>
  <c r="F327" i="1" s="1"/>
  <c r="S318" i="1"/>
  <c r="R318" i="1"/>
  <c r="Q318" i="1"/>
  <c r="O318" i="1"/>
  <c r="M318" i="1"/>
  <c r="L318" i="1"/>
  <c r="K318" i="1"/>
  <c r="J318" i="1"/>
  <c r="G318" i="1"/>
  <c r="F318" i="1"/>
  <c r="E318" i="1"/>
  <c r="D318" i="1"/>
  <c r="B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Q247" i="1"/>
  <c r="Q246" i="1" s="1"/>
  <c r="I246" i="1"/>
  <c r="C246" i="1"/>
  <c r="I244" i="1"/>
  <c r="C244" i="1"/>
  <c r="T208" i="1"/>
  <c r="P208" i="1"/>
  <c r="L208" i="1"/>
  <c r="F208" i="1"/>
  <c r="B208" i="1"/>
  <c r="A208" i="1"/>
  <c r="C208" i="1" s="1"/>
  <c r="T207" i="1"/>
  <c r="T211" i="1" s="1"/>
  <c r="S207" i="1"/>
  <c r="R207" i="1"/>
  <c r="Q207" i="1"/>
  <c r="P207" i="1"/>
  <c r="M207" i="1"/>
  <c r="L207" i="1"/>
  <c r="G207" i="1"/>
  <c r="F207" i="1"/>
  <c r="B207" i="1"/>
  <c r="F214" i="1" s="1"/>
  <c r="T206" i="1"/>
  <c r="S206" i="1"/>
  <c r="R206" i="1"/>
  <c r="Q206" i="1"/>
  <c r="P206" i="1"/>
  <c r="M206" i="1"/>
  <c r="L206" i="1"/>
  <c r="K206" i="1"/>
  <c r="J206" i="1"/>
  <c r="G206" i="1"/>
  <c r="F206" i="1"/>
  <c r="E206" i="1"/>
  <c r="D206" i="1"/>
  <c r="B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T238" i="4"/>
  <c r="P238" i="4"/>
  <c r="L239" i="4"/>
  <c r="F239" i="4"/>
  <c r="B239" i="4"/>
  <c r="A239" i="4"/>
  <c r="S237" i="4"/>
  <c r="R237" i="4"/>
  <c r="Q237" i="4"/>
  <c r="M238" i="4"/>
  <c r="L238" i="4"/>
  <c r="G238" i="4"/>
  <c r="S236" i="4"/>
  <c r="R236" i="4"/>
  <c r="Q236" i="4"/>
  <c r="M237" i="4"/>
  <c r="L237" i="4"/>
  <c r="K237" i="4"/>
  <c r="J237" i="4"/>
  <c r="G237" i="4"/>
  <c r="E237" i="4"/>
  <c r="D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S97" i="1"/>
  <c r="Q97" i="1"/>
  <c r="L97" i="1"/>
  <c r="F97" i="1"/>
  <c r="C97" i="1"/>
  <c r="B97" i="1"/>
  <c r="A97" i="1"/>
  <c r="S96" i="1"/>
  <c r="R96" i="1"/>
  <c r="Q96" i="1"/>
  <c r="Q100" i="1" s="1"/>
  <c r="O96" i="1"/>
  <c r="M96" i="1"/>
  <c r="L96" i="1"/>
  <c r="G96" i="1"/>
  <c r="F96" i="1"/>
  <c r="B96" i="1"/>
  <c r="S95" i="1"/>
  <c r="R95" i="1"/>
  <c r="Q95" i="1"/>
  <c r="O95" i="1"/>
  <c r="M95" i="1"/>
  <c r="L95" i="1"/>
  <c r="K95" i="1"/>
  <c r="J95" i="1"/>
  <c r="G95" i="1"/>
  <c r="F95" i="1"/>
  <c r="E95" i="1"/>
  <c r="D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Q24" i="1"/>
  <c r="Q23" i="1" s="1"/>
  <c r="I23" i="1"/>
  <c r="C23" i="1"/>
  <c r="I21" i="1"/>
  <c r="C21" i="1"/>
  <c r="P318" i="1" l="1"/>
  <c r="F104" i="2"/>
  <c r="S100" i="2"/>
  <c r="M106" i="2"/>
  <c r="O203" i="2"/>
  <c r="O203" i="3"/>
  <c r="F104" i="5"/>
  <c r="S100" i="5"/>
  <c r="M106" i="5"/>
  <c r="F213" i="5"/>
  <c r="P95" i="1"/>
  <c r="R321" i="1"/>
  <c r="R323" i="1" s="1"/>
  <c r="O93" i="9"/>
  <c r="P95" i="2"/>
  <c r="C97" i="2"/>
  <c r="P95" i="5"/>
  <c r="C97" i="5"/>
  <c r="O205" i="5"/>
  <c r="R100" i="6"/>
  <c r="C200" i="6"/>
  <c r="F104" i="7"/>
  <c r="S100" i="7"/>
  <c r="Q100" i="7"/>
  <c r="S100" i="8"/>
  <c r="F209" i="7"/>
  <c r="S100" i="1"/>
  <c r="R98" i="1"/>
  <c r="M106" i="1"/>
  <c r="O206" i="1"/>
  <c r="R98" i="2"/>
  <c r="C205" i="2"/>
  <c r="P95" i="3"/>
  <c r="O204" i="4"/>
  <c r="R98" i="5"/>
  <c r="R100" i="5" s="1"/>
  <c r="P95" i="6"/>
  <c r="O201" i="7"/>
  <c r="C203" i="7"/>
  <c r="O203" i="8"/>
  <c r="F104" i="8"/>
  <c r="F104" i="6"/>
  <c r="Q100" i="6"/>
  <c r="P93" i="4"/>
  <c r="F212" i="4"/>
  <c r="F238" i="4" s="1"/>
  <c r="B237" i="4"/>
  <c r="P236" i="4"/>
  <c r="B238" i="4"/>
  <c r="F245" i="4" s="1"/>
  <c r="F103" i="4"/>
  <c r="R98" i="4"/>
  <c r="T237" i="4"/>
  <c r="T241" i="4" s="1"/>
  <c r="F237" i="4"/>
  <c r="T236" i="4"/>
  <c r="S98" i="4"/>
  <c r="Q98" i="4"/>
  <c r="S100" i="3"/>
  <c r="Q100" i="3"/>
  <c r="R100" i="2"/>
  <c r="S323" i="1"/>
  <c r="Q323" i="1"/>
  <c r="C239" i="4"/>
  <c r="O237" i="4"/>
  <c r="R100" i="1"/>
</calcChain>
</file>

<file path=xl/sharedStrings.xml><?xml version="1.0" encoding="utf-8"?>
<sst xmlns="http://schemas.openxmlformats.org/spreadsheetml/2006/main" count="16997" uniqueCount="251">
  <si>
    <t>ТСО: ООО "Петербургтеплоэнерго"</t>
  </si>
  <si>
    <t xml:space="preserve">Отчет о теплопотреблении по приборам УУТЭ за февраль 2018 </t>
  </si>
  <si>
    <t xml:space="preserve">Заявка № </t>
  </si>
  <si>
    <t>Абонент: ЗАО "47 ТРЕСТ", тел.:</t>
  </si>
  <si>
    <t>Код УУТЭ: 358268</t>
  </si>
  <si>
    <t xml:space="preserve">Договор: </t>
  </si>
  <si>
    <t/>
  </si>
  <si>
    <t xml:space="preserve">Инженер: </t>
  </si>
  <si>
    <t xml:space="preserve">Адрес: </t>
  </si>
  <si>
    <t xml:space="preserve">Львовская, 1 (гвс) </t>
  </si>
  <si>
    <t>график: 95/70</t>
  </si>
  <si>
    <t xml:space="preserve">Обслуживающая организация: </t>
  </si>
  <si>
    <t>ООО "СпецПроект Сервис" т. 363-02-57</t>
  </si>
  <si>
    <t xml:space="preserve">Схема подключения: Двухтрубная  </t>
  </si>
  <si>
    <t>Источник: Львовская 14</t>
  </si>
  <si>
    <t>ГВС</t>
  </si>
  <si>
    <t>Установленные приборы:</t>
  </si>
  <si>
    <t>Режим(схема): ЗИМА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</si>
  <si>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 № 358268</t>
    </r>
  </si>
  <si>
    <t xml:space="preserve">Приборы УУТЭ поверены до </t>
  </si>
  <si>
    <t>18.07.2020</t>
  </si>
  <si>
    <t>Тхв=0 С</t>
  </si>
  <si>
    <t>расходомер</t>
  </si>
  <si>
    <t>Gmin</t>
  </si>
  <si>
    <t>Gmax</t>
  </si>
  <si>
    <t>Термопреобр.</t>
  </si>
  <si>
    <t>Преобр. давления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</si>
  <si>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</si>
  <si>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Qот=m1*(h1-hхв)-m2*(h2-hхв)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Qгвс=m3*(h3-hхв)</t>
    </r>
  </si>
  <si>
    <t xml:space="preserve">Договорные нагрузки, Гкал/ч,                    Qот=          Qвент.=0.076        Qтех.пот.=           Qгвс=0.136        </t>
  </si>
  <si>
    <t xml:space="preserve">Договорные нагрузки (ср.час), Гкал/ч,      Qтех.гвс.ср=         Qгвс.ср= </t>
  </si>
  <si>
    <t>Договорные нагрузки (ср.час), т/ч,            Gот=          Gвент.=        Gтех.пот.=     Gгвс=2.1     Gгвс.м=</t>
  </si>
  <si>
    <t>Фактические нагрузки:            Gот ф.= т/сут          Gгвс ф.=8.9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</si>
  <si>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</si>
  <si>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</si>
  <si>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 ГВС</t>
  </si>
  <si>
    <t>Обратный трубопровод ГВС</t>
  </si>
  <si>
    <t>Дата</t>
  </si>
  <si>
    <t>часы</t>
  </si>
  <si>
    <t>T3,</t>
  </si>
  <si>
    <t>P3,</t>
  </si>
  <si>
    <t>M3,</t>
  </si>
  <si>
    <t>V3,</t>
  </si>
  <si>
    <t>T4,</t>
  </si>
  <si>
    <t>P4,</t>
  </si>
  <si>
    <t>M4,</t>
  </si>
  <si>
    <t>V4,</t>
  </si>
  <si>
    <t>V5,</t>
  </si>
  <si>
    <t>dT,</t>
  </si>
  <si>
    <t>dV</t>
  </si>
  <si>
    <t>Q</t>
  </si>
  <si>
    <t>%</t>
  </si>
  <si>
    <t>С</t>
  </si>
  <si>
    <t>кгс/см</t>
  </si>
  <si>
    <t>м3</t>
  </si>
  <si>
    <t>W1</t>
  </si>
  <si>
    <t>W2</t>
  </si>
  <si>
    <t>м.куб</t>
  </si>
  <si>
    <t>C</t>
  </si>
  <si>
    <t>Гкал</t>
  </si>
  <si>
    <t>24.01.18</t>
  </si>
  <si>
    <t>-</t>
  </si>
  <si>
    <t>25.01.18</t>
  </si>
  <si>
    <t>26.01.18</t>
  </si>
  <si>
    <t>27.01.18</t>
  </si>
  <si>
    <t>28.01.18</t>
  </si>
  <si>
    <t>29.01.18</t>
  </si>
  <si>
    <t>30.01.18</t>
  </si>
  <si>
    <t>31.01.18</t>
  </si>
  <si>
    <t>01.02.18</t>
  </si>
  <si>
    <t>02.02.18</t>
  </si>
  <si>
    <t>03.02.18</t>
  </si>
  <si>
    <t>04.02.18</t>
  </si>
  <si>
    <t>05.02.18</t>
  </si>
  <si>
    <t>06.02.18</t>
  </si>
  <si>
    <t>07.02.18</t>
  </si>
  <si>
    <t>08.02.18</t>
  </si>
  <si>
    <t>09.02.18</t>
  </si>
  <si>
    <t>10.02.18</t>
  </si>
  <si>
    <t>11.02.18</t>
  </si>
  <si>
    <t>12.02.18</t>
  </si>
  <si>
    <t>13.02.18</t>
  </si>
  <si>
    <t>14.02.18</t>
  </si>
  <si>
    <t>15.02.18</t>
  </si>
  <si>
    <t>16.02.18</t>
  </si>
  <si>
    <t>17.02.18</t>
  </si>
  <si>
    <t>18.02.18</t>
  </si>
  <si>
    <t>19.02.18</t>
  </si>
  <si>
    <t>20.02.18</t>
  </si>
  <si>
    <t>21.02.18</t>
  </si>
  <si>
    <t>22.02.18</t>
  </si>
  <si>
    <t>23.02.18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</si>
  <si>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</si>
  <si>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</si>
  <si>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</si>
  <si>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</si>
  <si>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</si>
  <si>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Итого за февраль 2018 :</t>
  </si>
  <si>
    <t>Показания счетчиков на момент снятия данных:</t>
  </si>
  <si>
    <t>Время аварийных ситуаций:</t>
  </si>
  <si>
    <t>часов</t>
  </si>
  <si>
    <r>
      <t xml:space="preserve">Итого с учетом среднемесячной температуры холодной воды  tхв=   </t>
    </r>
    <r>
      <rPr>
        <b/>
        <sz val="14"/>
        <color indexed="8"/>
        <rFont val="Times New Roman"/>
        <family val="1"/>
        <charset val="204"/>
      </rPr>
      <t xml:space="preserve"> 1</t>
    </r>
    <r>
      <rPr>
        <sz val="11"/>
        <color indexed="8"/>
        <rFont val="Times New Roman"/>
        <family val="1"/>
        <charset val="204"/>
      </rPr>
      <t xml:space="preserve"> 'C</t>
    </r>
  </si>
  <si>
    <t xml:space="preserve"> Гкал</t>
  </si>
  <si>
    <t>Всего с учетом нормативных потерь на участке от раздела до узла учета</t>
  </si>
  <si>
    <t>______ Гкал</t>
  </si>
  <si>
    <t>Ответственный за учёт</t>
  </si>
  <si>
    <t xml:space="preserve">(по доверенности абонента)                   __________________________________________ </t>
  </si>
  <si>
    <t>/___________________ /</t>
  </si>
  <si>
    <r>
      <t>ТСО:</t>
    </r>
    <r>
      <rPr>
        <b/>
        <sz val="11"/>
        <color indexed="8"/>
        <rFont val="Times New Roman"/>
        <family val="1"/>
        <charset val="204"/>
      </rPr>
      <t xml:space="preserve"> ООО "Петербугтеплоэнерго""</t>
    </r>
  </si>
  <si>
    <t>Код УУТЭ: 358170</t>
  </si>
  <si>
    <t xml:space="preserve">Львовская, 1 (отоп) </t>
  </si>
  <si>
    <t>Обслуживающая организация:</t>
  </si>
  <si>
    <t>Отопление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</si>
  <si>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 № 358170</t>
    </r>
  </si>
  <si>
    <t xml:space="preserve">Договорные нагрузки, Гкал/ч,                    Qот=0.17116          Qвент.=        Qтех.пот.=           Qгвс=0.136        </t>
  </si>
  <si>
    <t>Договорные нагрузки (ср.час), т/ч,            Gот=4.89          Gвент.=        Gтех.пот.=     Gгвс=     Gгвс.м=</t>
  </si>
  <si>
    <t>Фактические нагрузки:            Gот ф.=117.36 т/сут          Gгвс ф.= т/сут     Qот.ф.= ГКал/мес     Qот.ср.ф.= ГКал/сут</t>
  </si>
  <si>
    <t>Подающий трубопровод</t>
  </si>
  <si>
    <t>Обратный трубопровод</t>
  </si>
  <si>
    <t>fG1,</t>
  </si>
  <si>
    <t>T1,</t>
  </si>
  <si>
    <t>P1,</t>
  </si>
  <si>
    <t>G1,</t>
  </si>
  <si>
    <t>Q1</t>
  </si>
  <si>
    <t>fG2,</t>
  </si>
  <si>
    <t xml:space="preserve">T2, </t>
  </si>
  <si>
    <t>P2,</t>
  </si>
  <si>
    <t>G2,</t>
  </si>
  <si>
    <t>Q2</t>
  </si>
  <si>
    <t>dG,</t>
  </si>
  <si>
    <t>G1гвс,</t>
  </si>
  <si>
    <t>G2гвс,</t>
  </si>
  <si>
    <t>dGгвс,</t>
  </si>
  <si>
    <t>тонн</t>
  </si>
  <si>
    <t>Итого с учетом среднемесячной температуры холодной воды  tхв=    ____ 'C</t>
  </si>
  <si>
    <t>Ответствееный за учёт</t>
  </si>
  <si>
    <t>Абонент: ООО "Жилкомсервис", тел.:</t>
  </si>
  <si>
    <t>Код УУТЭ: 5817</t>
  </si>
  <si>
    <t>0495-4-10/19</t>
  </si>
  <si>
    <t xml:space="preserve">Львовская, 19/2 ИТП1 </t>
  </si>
  <si>
    <t xml:space="preserve">Схема подключения: Четырёхтрубная  </t>
  </si>
  <si>
    <t>Режим(схема): 3003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</si>
  <si>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78160</t>
    </r>
  </si>
  <si>
    <t>14.07.2020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</si>
  <si>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M2(h1-h2)+Mг(h1-hx)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M2(h1-h2)+Mг(h1-hx)</t>
    </r>
  </si>
  <si>
    <t xml:space="preserve">Договорные нагрузки, Гкал/ч,                    Qот=0.4015          Qвент.=        Qтех.пот.=           Qгвс=0.122        </t>
  </si>
  <si>
    <t>Договорные нагрузки (ср.час), т/ч,            Gот=16.06          Gвент.=        Gтех.пот.=     Gгвс=     Gгвс.м=48.72</t>
  </si>
  <si>
    <t>Фактические нагрузки:            Gот ф.=385.4 т/сут          Gгвс ф.=48.72 т/сут     Qот.ф.= ГКал/мес     Qот.ср.ф.= ГКал/сут</t>
  </si>
  <si>
    <t>Заявка №</t>
  </si>
  <si>
    <t>Код УУТЭ: 5816</t>
  </si>
  <si>
    <t>Код УУТЭ: 5819</t>
  </si>
  <si>
    <t xml:space="preserve">Львовская, 19/2 ИТП2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</si>
  <si>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78129</t>
    </r>
  </si>
  <si>
    <t xml:space="preserve">Договорные нагрузки, Гкал/ч,                    Qот=0.496          Qвент.=        Qтех.пот.=           Qгвс=0.151        </t>
  </si>
  <si>
    <t>Договорные нагрузки (ср.час), т/ч,            Gот=19.84          Gвент.=        Gтех.пот.=     Gгвс=     Gгвс.м=</t>
  </si>
  <si>
    <t>Фактические нагрузки:            Gот ф.=476.16 т/сут          Gгвс ф.=60.48 т/сут     Qот.ф.= ГКал/мес     Qот.ср.ф.= ГКал/сут</t>
  </si>
  <si>
    <t>Код УУТЭ: 5818</t>
  </si>
  <si>
    <t>Код УУТЭ: 5821</t>
  </si>
  <si>
    <t xml:space="preserve">Львовская, 21/2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</si>
  <si>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55137</t>
    </r>
  </si>
  <si>
    <t>26.05.2020</t>
  </si>
  <si>
    <t xml:space="preserve">Договорные нагрузки, Гкал/ч,                    Qот=0.3172          Qвент.=        Qтех.пот.=           Qгвс=0.0953        </t>
  </si>
  <si>
    <t>Договорные нагрузки (ср.час), т/ч,            Gот=12.688          Gвент.=        Gтех.пот.=     Gгвс=1.585     Gгвс.м=</t>
  </si>
  <si>
    <t>Фактические нагрузки:            Gот ф.=304.51 т/сут          Gгвс ф.=38.04 т/сут     Qот.ф.= ГКал/мес     Qот.ср.ф.= ГКал/сут</t>
  </si>
  <si>
    <t>Код УУТЭ: 5820</t>
  </si>
  <si>
    <t>Абонент: ООО "Жилкомсервис", тел.:363-02-56</t>
  </si>
  <si>
    <t>Код УУТЭ: 5825</t>
  </si>
  <si>
    <t>1717 от 20.12.2011</t>
  </si>
  <si>
    <t xml:space="preserve">ул. Львовская, 27/2 ИТП 1 (встройка) ГВС </t>
  </si>
  <si>
    <t>Схема подключения: Двухтрубная открытая зависимая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</si>
  <si>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 № 1100942</t>
    </r>
  </si>
  <si>
    <t xml:space="preserve">Договорные нагрузки, Гкал/ч,                    Qот=          Qвент.=        Qтех.пот.=           Qгвс=        </t>
  </si>
  <si>
    <t>Договорные нагрузки (ср.час), т/ч,            Gот=          Gвент.=        Gтех.пот.=     Gгвс=0.3     Gгвс.м=</t>
  </si>
  <si>
    <t>Фактические нагрузки:            Gот ф.= т/сут          Gгвс ф.=0.35 т/сут     Qот.ф.= ГКал/мес     Qот.ср.ф.= ГКал/сут</t>
  </si>
  <si>
    <t>Код УУТЭ: 5824</t>
  </si>
  <si>
    <t xml:space="preserve">ул. Львовская, 27/2 ИТП 1 (встройка)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</si>
  <si>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КМ-5-6 № 100942</t>
    </r>
  </si>
  <si>
    <t xml:space="preserve">Договорные нагрузки, Гкал/ч,                    Qот=0.03311          Qвент.=        Qтех.пот.=           Qгвс=        </t>
  </si>
  <si>
    <t>Договорные нагрузки (ср.час), т/ч,            Gот=0.946          Gвент.=        Gтех.пот.=     Gгвс=0.3     Gгвс.м=</t>
  </si>
  <si>
    <t>Фактические нагрузки:            Gот ф.=22.704 т/сут          Gгвс ф.= т/сут     Qот.ф.= ГКал/мес     Qот.ср.ф.= ГКал/сут</t>
  </si>
  <si>
    <t>В связи со снятием приборов,взято по среднему  22 дня,с 24.01.2018  по 14.02.2018</t>
  </si>
  <si>
    <t>Код УУТЭ: 5823</t>
  </si>
  <si>
    <t xml:space="preserve">Львовская, 27/2 лит. А ИТП1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</si>
  <si>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57209</t>
    </r>
  </si>
  <si>
    <t xml:space="preserve">Договорные нагрузки, Гкал/ч,                    Qот=0.15          Qвент.=        Qтех.пот.=           Qгвс=0.03        </t>
  </si>
  <si>
    <t>Договорные нагрузки (ср.час), т/ч,            Gот=6          Gвент.=        Gтех.пот.=     Gгвс=     Gгвс.м=</t>
  </si>
  <si>
    <t>Фактические нагрузки:            Gот ф.=144 т/сут          Gгвс ф.=12 т/сут     Qот.ф.= ГКал/мес     Qот.ср.ф.= ГКал/сут</t>
  </si>
  <si>
    <t>Код УУТЭ: 5822</t>
  </si>
  <si>
    <t>Код УУТЭ: 5829</t>
  </si>
  <si>
    <t>002-4-11/20</t>
  </si>
  <si>
    <t xml:space="preserve">ул. Львовская, 27/2 ИТП 2 (встройка) ГВС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</si>
  <si>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КМ-5-6 № 1100951</t>
    </r>
  </si>
  <si>
    <t>05.08.2018</t>
  </si>
  <si>
    <t>Договорные нагрузки (ср.час), т/ч,            Gот=          Gвент.=        Gтех.пот.=     Gгвс=0.17     Gгвс.м=</t>
  </si>
  <si>
    <t>Фактические нагрузки:            Gот ф.= т/сут          Gгвс ф.=0.19 т/сут     Qот.ф.= ГКал/мес     Qот.ср.ф.= ГКал/сут</t>
  </si>
  <si>
    <t>Код УУТЭ: 5828</t>
  </si>
  <si>
    <t xml:space="preserve">ул. Львовская, 27/2 ИТП 2 (встройка)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</si>
  <si>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КМ-5-6 № 2100951</t>
    </r>
  </si>
  <si>
    <t xml:space="preserve">Договорные нагрузки, Гкал/ч,                    Qот=0.00963          Qвент.=        Qтех.пот.=           Qгвс=0.010121        </t>
  </si>
  <si>
    <t>Договорные нагрузки (ср.час), т/ч,            Gот=0.275          Gвент.=        Gтех.пот.=     Gгвс=0.184     Gгвс.м=</t>
  </si>
  <si>
    <t>Фактические нагрузки:            Gот ф.=6.6 т/сут          Gгвс ф.= т/сут     Qот.ф.= ГКал/мес     Qот.ср.ф.= ГКал/сут</t>
  </si>
  <si>
    <t>Код УУТЭ: 5827</t>
  </si>
  <si>
    <t xml:space="preserve">Львовская, 27/2  ИТП2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</si>
  <si>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ВКТ-7 № 58570</t>
    </r>
  </si>
  <si>
    <t xml:space="preserve">Договорные нагрузки, Гкал/ч,                    Qот=0.207          Qвент.=        Qтех.пот.=           Qгвс=0.084        </t>
  </si>
  <si>
    <t>Договорные нагрузки (ср.час), т/ч,            Gот=8.28          Gвент.=        Gтех.пот.=     Gгвс=     Gгвс.м=</t>
  </si>
  <si>
    <t>Фактические нагрузки:            Gот ф.=198 т/сут          Gгвс ф.=33.6 т/сут     Qот.ф.= ГКал/мес     Qот.ср.ф.= ГКал/сут</t>
  </si>
  <si>
    <t>Код УУТЭ: 5826</t>
  </si>
  <si>
    <t>24.02.18</t>
  </si>
  <si>
    <t>25.02.18</t>
  </si>
  <si>
    <t>26.02.18</t>
  </si>
  <si>
    <t>27.02.18</t>
  </si>
  <si>
    <t>28.02.18</t>
  </si>
  <si>
    <t>01.03.18</t>
  </si>
  <si>
    <t>02.03.18</t>
  </si>
  <si>
    <t>03.03.18</t>
  </si>
  <si>
    <t>04.03.18</t>
  </si>
  <si>
    <t>05.03.18</t>
  </si>
  <si>
    <t>06.03.18</t>
  </si>
  <si>
    <t>07.03.18</t>
  </si>
  <si>
    <t>08.03.18</t>
  </si>
  <si>
    <t>09.03.18</t>
  </si>
  <si>
    <t>10.03.18</t>
  </si>
  <si>
    <t>11.03.18</t>
  </si>
  <si>
    <t>12.03.18</t>
  </si>
  <si>
    <t>13.03.18</t>
  </si>
  <si>
    <t>14.03.18</t>
  </si>
  <si>
    <t>15.03.18</t>
  </si>
  <si>
    <t>16.03.18</t>
  </si>
  <si>
    <t>17.03.18</t>
  </si>
  <si>
    <t>18.03.18</t>
  </si>
  <si>
    <t>19.03.18</t>
  </si>
  <si>
    <t>20.03.18</t>
  </si>
  <si>
    <t>21.03.18</t>
  </si>
  <si>
    <t>22.03.18</t>
  </si>
  <si>
    <t>23.03.18</t>
  </si>
  <si>
    <t xml:space="preserve">Отчет о теплопотреблении по приборам УУТЭ за март 2018 </t>
  </si>
  <si>
    <t>Итого за март 2018 :</t>
  </si>
  <si>
    <r>
      <t xml:space="preserve">Итого с учетом среднемесячной температуры холодной воды  tхв=   </t>
    </r>
    <r>
      <rPr>
        <b/>
        <sz val="16"/>
        <color indexed="8"/>
        <rFont val="Times New Roman"/>
        <family val="1"/>
        <charset val="204"/>
      </rPr>
      <t>2.1</t>
    </r>
    <r>
      <rPr>
        <sz val="11"/>
        <color indexed="8"/>
        <rFont val="Times New Roman"/>
        <family val="1"/>
        <charset val="204"/>
      </rPr>
      <t xml:space="preserve"> 'C</t>
    </r>
  </si>
  <si>
    <t>Код УУТЭ: 358273</t>
  </si>
  <si>
    <t xml:space="preserve">Львовская, 1 (стоянка) 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</si>
  <si>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 № 358273</t>
    </r>
  </si>
  <si>
    <t xml:space="preserve">Договорные нагрузки, Гкал/ч,                    Qот=0.211          Qвент.=0.076        Qтех.пот.=           Qгвс=        </t>
  </si>
  <si>
    <t>Договорные нагрузки (ср.час), т/ч,            Gот=1.4          Gвент.=        Gтех.пот.=     Gгвс=     Gгвс.м=</t>
  </si>
  <si>
    <t>Фактические нагрузки:            Gот ф.=33.6 т/сут          Gгвс ф.= т/сут     Qот.ф.= ГКал/мес     Qот.ср.ф.= ГКал/сут</t>
  </si>
  <si>
    <r>
      <t xml:space="preserve">Итого с учетом среднемесячной температуры холодной воды  tхв=    </t>
    </r>
    <r>
      <rPr>
        <b/>
        <sz val="16"/>
        <color indexed="8"/>
        <rFont val="Times New Roman"/>
        <family val="1"/>
        <charset val="204"/>
      </rPr>
      <t>2.1</t>
    </r>
    <r>
      <rPr>
        <sz val="11"/>
        <color indexed="8"/>
        <rFont val="Times New Roman"/>
        <family val="1"/>
        <charset val="204"/>
      </rPr>
      <t xml:space="preserve"> 'C</t>
    </r>
  </si>
  <si>
    <r>
      <t xml:space="preserve">Итого с учетом среднемесячной температуры холодной воды  tхв=  </t>
    </r>
    <r>
      <rPr>
        <b/>
        <sz val="16"/>
        <color indexed="8"/>
        <rFont val="Times New Roman"/>
        <family val="1"/>
        <charset val="204"/>
      </rPr>
      <t xml:space="preserve">  2.1</t>
    </r>
    <r>
      <rPr>
        <sz val="11"/>
        <color indexed="8"/>
        <rFont val="Times New Roman"/>
        <family val="1"/>
        <charset val="204"/>
      </rPr>
      <t xml:space="preserve"> 'C</t>
    </r>
  </si>
  <si>
    <r>
      <t xml:space="preserve">Итого с учетом среднемесячной температуры холодной воды  tхв=   </t>
    </r>
    <r>
      <rPr>
        <b/>
        <sz val="16"/>
        <color indexed="8"/>
        <rFont val="Times New Roman"/>
        <family val="1"/>
        <charset val="204"/>
      </rPr>
      <t>2.1</t>
    </r>
    <r>
      <rPr>
        <sz val="11"/>
        <color indexed="8"/>
        <rFont val="Times New Roman"/>
        <family val="1"/>
        <charset val="204"/>
      </rPr>
      <t xml:space="preserve">  'C</t>
    </r>
  </si>
  <si>
    <t>Заявка № АКТ</t>
  </si>
  <si>
    <r>
      <t xml:space="preserve">Итого с учетом среднемесячной температуры холодной воды  tхв=   </t>
    </r>
    <r>
      <rPr>
        <b/>
        <sz val="16"/>
        <color indexed="8"/>
        <rFont val="Times New Roman"/>
        <family val="1"/>
        <charset val="204"/>
      </rPr>
      <t xml:space="preserve"> 2.1</t>
    </r>
    <r>
      <rPr>
        <sz val="11"/>
        <color indexed="8"/>
        <rFont val="Times New Roman"/>
        <family val="1"/>
        <charset val="204"/>
      </rPr>
      <t xml:space="preserve">  'C</t>
    </r>
  </si>
  <si>
    <r>
      <t xml:space="preserve">Итого с учетом среднемесячной температуры холодной воды  tхв=   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2.1</t>
    </r>
    <r>
      <rPr>
        <sz val="11"/>
        <color indexed="8"/>
        <rFont val="Times New Roman"/>
        <family val="1"/>
        <charset val="204"/>
      </rPr>
      <t xml:space="preserve">  'C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</si>
</sst>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8"/>
      <color indexed="2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4" fillId="0" borderId="0">
      <alignment horizontal="center"/>
    </xf>
  </cellStyleXfs>
  <cellXfs count="20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11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2" fontId="3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3" fillId="0" borderId="0" xfId="0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7" xfId="0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49" fontId="3" fillId="0" borderId="23" xfId="1" applyNumberFormat="1" applyFont="1" applyFill="1" applyBorder="1" applyAlignment="1">
      <alignment horizontal="left"/>
    </xf>
    <xf numFmtId="1" fontId="3" fillId="0" borderId="24" xfId="1" applyNumberFormat="1" applyFont="1" applyFill="1" applyBorder="1" applyAlignment="1">
      <alignment horizontal="center"/>
    </xf>
    <xf numFmtId="165" fontId="3" fillId="0" borderId="23" xfId="1" applyNumberFormat="1" applyFont="1" applyFill="1" applyBorder="1" applyAlignment="1">
      <alignment horizontal="center"/>
    </xf>
    <xf numFmtId="2" fontId="3" fillId="0" borderId="25" xfId="1" applyNumberFormat="1" applyFont="1" applyFill="1" applyBorder="1" applyAlignment="1">
      <alignment horizontal="center"/>
    </xf>
    <xf numFmtId="166" fontId="3" fillId="0" borderId="25" xfId="1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65" fontId="3" fillId="0" borderId="25" xfId="1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166" fontId="3" fillId="0" borderId="24" xfId="1" applyNumberFormat="1" applyFont="1" applyFill="1" applyBorder="1" applyAlignment="1">
      <alignment horizontal="center"/>
    </xf>
    <xf numFmtId="166" fontId="3" fillId="0" borderId="28" xfId="1" applyNumberFormat="1" applyFont="1" applyFill="1" applyBorder="1" applyAlignment="1">
      <alignment horizontal="center"/>
    </xf>
    <xf numFmtId="2" fontId="3" fillId="0" borderId="23" xfId="1" applyNumberFormat="1" applyFont="1" applyFill="1" applyBorder="1" applyAlignment="1">
      <alignment horizontal="center"/>
    </xf>
    <xf numFmtId="166" fontId="3" fillId="0" borderId="26" xfId="1" applyNumberFormat="1" applyFont="1" applyFill="1" applyBorder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2" fontId="3" fillId="0" borderId="24" xfId="1" applyNumberFormat="1" applyFont="1" applyFill="1" applyBorder="1" applyAlignment="1">
      <alignment horizontal="center"/>
    </xf>
    <xf numFmtId="2" fontId="15" fillId="0" borderId="29" xfId="0" applyNumberFormat="1" applyFont="1" applyFill="1" applyBorder="1"/>
    <xf numFmtId="1" fontId="3" fillId="0" borderId="4" xfId="0" applyNumberFormat="1" applyFont="1" applyFill="1" applyBorder="1"/>
    <xf numFmtId="165" fontId="3" fillId="0" borderId="29" xfId="0" applyNumberFormat="1" applyFont="1" applyFill="1" applyBorder="1"/>
    <xf numFmtId="2" fontId="3" fillId="0" borderId="30" xfId="0" applyNumberFormat="1" applyFont="1" applyFill="1" applyBorder="1"/>
    <xf numFmtId="166" fontId="3" fillId="0" borderId="30" xfId="0" applyNumberFormat="1" applyFont="1" applyFill="1" applyBorder="1"/>
    <xf numFmtId="166" fontId="3" fillId="0" borderId="5" xfId="0" applyNumberFormat="1" applyFont="1" applyFill="1" applyBorder="1"/>
    <xf numFmtId="165" fontId="3" fillId="0" borderId="30" xfId="0" applyNumberFormat="1" applyFont="1" applyFill="1" applyBorder="1"/>
    <xf numFmtId="166" fontId="3" fillId="0" borderId="31" xfId="0" applyNumberFormat="1" applyFont="1" applyFill="1" applyBorder="1"/>
    <xf numFmtId="166" fontId="3" fillId="0" borderId="32" xfId="0" applyNumberFormat="1" applyFont="1" applyFill="1" applyBorder="1"/>
    <xf numFmtId="2" fontId="3" fillId="0" borderId="29" xfId="0" applyNumberFormat="1" applyFont="1" applyFill="1" applyBorder="1"/>
    <xf numFmtId="2" fontId="3" fillId="0" borderId="33" xfId="0" applyNumberFormat="1" applyFont="1" applyFill="1" applyBorder="1"/>
    <xf numFmtId="1" fontId="3" fillId="0" borderId="34" xfId="0" applyNumberFormat="1" applyFont="1" applyFill="1" applyBorder="1"/>
    <xf numFmtId="2" fontId="3" fillId="0" borderId="35" xfId="0" applyNumberFormat="1" applyFont="1" applyFill="1" applyBorder="1"/>
    <xf numFmtId="166" fontId="2" fillId="0" borderId="35" xfId="0" applyNumberFormat="1" applyFont="1" applyFill="1" applyBorder="1" applyAlignment="1"/>
    <xf numFmtId="166" fontId="3" fillId="0" borderId="36" xfId="0" applyNumberFormat="1" applyFont="1" applyFill="1" applyBorder="1"/>
    <xf numFmtId="2" fontId="3" fillId="0" borderId="37" xfId="0" applyNumberFormat="1" applyFont="1" applyFill="1" applyBorder="1"/>
    <xf numFmtId="166" fontId="2" fillId="0" borderId="35" xfId="0" applyNumberFormat="1" applyFont="1" applyFill="1" applyBorder="1"/>
    <xf numFmtId="166" fontId="3" fillId="0" borderId="35" xfId="0" applyNumberFormat="1" applyFont="1" applyFill="1" applyBorder="1"/>
    <xf numFmtId="2" fontId="3" fillId="0" borderId="34" xfId="0" applyNumberFormat="1" applyFont="1" applyFill="1" applyBorder="1"/>
    <xf numFmtId="2" fontId="2" fillId="0" borderId="38" xfId="0" applyNumberFormat="1" applyFont="1" applyFill="1" applyBorder="1"/>
    <xf numFmtId="166" fontId="2" fillId="0" borderId="36" xfId="0" applyNumberFormat="1" applyFont="1" applyFill="1" applyBorder="1"/>
    <xf numFmtId="2" fontId="16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/>
    <xf numFmtId="2" fontId="12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2" fontId="18" fillId="0" borderId="0" xfId="0" applyNumberFormat="1" applyFont="1" applyFill="1" applyBorder="1"/>
    <xf numFmtId="166" fontId="18" fillId="0" borderId="0" xfId="0" applyNumberFormat="1" applyFont="1" applyFill="1" applyBorder="1"/>
    <xf numFmtId="2" fontId="7" fillId="0" borderId="0" xfId="0" applyNumberFormat="1" applyFont="1" applyFill="1" applyBorder="1"/>
    <xf numFmtId="166" fontId="19" fillId="0" borderId="0" xfId="0" applyNumberFormat="1" applyFont="1" applyFill="1" applyBorder="1"/>
    <xf numFmtId="166" fontId="7" fillId="0" borderId="0" xfId="0" applyNumberFormat="1" applyFont="1" applyFill="1" applyBorder="1"/>
    <xf numFmtId="2" fontId="19" fillId="0" borderId="0" xfId="0" applyNumberFormat="1" applyFont="1" applyFill="1" applyBorder="1"/>
    <xf numFmtId="165" fontId="12" fillId="0" borderId="0" xfId="0" applyNumberFormat="1" applyFont="1" applyFill="1" applyBorder="1"/>
    <xf numFmtId="0" fontId="3" fillId="0" borderId="0" xfId="0" applyFont="1" applyFill="1" applyBorder="1" applyAlignment="1"/>
    <xf numFmtId="166" fontId="5" fillId="0" borderId="0" xfId="0" applyNumberFormat="1" applyFont="1" applyFill="1"/>
    <xf numFmtId="0" fontId="5" fillId="0" borderId="0" xfId="0" applyFont="1" applyFill="1" applyBorder="1" applyAlignment="1">
      <alignment horizontal="right"/>
    </xf>
    <xf numFmtId="2" fontId="3" fillId="0" borderId="27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1" fontId="3" fillId="0" borderId="34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/>
    <xf numFmtId="2" fontId="20" fillId="0" borderId="0" xfId="0" applyNumberFormat="1" applyFont="1" applyFill="1" applyBorder="1"/>
    <xf numFmtId="166" fontId="21" fillId="0" borderId="0" xfId="0" applyNumberFormat="1" applyFont="1" applyFill="1"/>
    <xf numFmtId="166" fontId="2" fillId="0" borderId="25" xfId="1" applyNumberFormat="1" applyFont="1" applyFill="1" applyBorder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164" fontId="2" fillId="0" borderId="39" xfId="1" applyNumberFormat="1" applyFont="1" applyFill="1" applyBorder="1" applyAlignment="1">
      <alignment horizontal="center"/>
    </xf>
    <xf numFmtId="164" fontId="2" fillId="0" borderId="40" xfId="1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45" xfId="0" applyFont="1" applyFill="1" applyBorder="1"/>
    <xf numFmtId="0" fontId="3" fillId="0" borderId="4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4" fontId="2" fillId="0" borderId="48" xfId="1" applyNumberFormat="1" applyFont="1" applyFill="1" applyBorder="1" applyAlignment="1">
      <alignment horizontal="center"/>
    </xf>
    <xf numFmtId="164" fontId="2" fillId="0" borderId="49" xfId="1" applyNumberFormat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49" xfId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164" fontId="2" fillId="0" borderId="55" xfId="1" applyNumberFormat="1" applyFont="1" applyFill="1" applyBorder="1" applyAlignment="1">
      <alignment horizontal="center"/>
    </xf>
    <xf numFmtId="164" fontId="2" fillId="0" borderId="56" xfId="1" applyNumberFormat="1" applyFont="1" applyFill="1" applyBorder="1" applyAlignment="1">
      <alignment horizont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58" xfId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0" xfId="1" applyFont="1" applyFill="1" applyBorder="1" applyAlignment="1">
      <alignment horizontal="center"/>
    </xf>
    <xf numFmtId="0" fontId="2" fillId="0" borderId="56" xfId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49" fontId="3" fillId="0" borderId="62" xfId="1" applyNumberFormat="1" applyFont="1" applyFill="1" applyBorder="1" applyAlignment="1">
      <alignment horizontal="left"/>
    </xf>
    <xf numFmtId="1" fontId="3" fillId="0" borderId="63" xfId="1" applyNumberFormat="1" applyFont="1" applyFill="1" applyBorder="1" applyAlignment="1">
      <alignment horizontal="center"/>
    </xf>
    <xf numFmtId="165" fontId="3" fillId="0" borderId="62" xfId="1" applyNumberFormat="1" applyFont="1" applyFill="1" applyBorder="1" applyAlignment="1">
      <alignment horizontal="center"/>
    </xf>
    <xf numFmtId="2" fontId="3" fillId="0" borderId="64" xfId="1" applyNumberFormat="1" applyFont="1" applyFill="1" applyBorder="1" applyAlignment="1">
      <alignment horizontal="center"/>
    </xf>
    <xf numFmtId="166" fontId="3" fillId="0" borderId="64" xfId="1" applyNumberFormat="1" applyFont="1" applyFill="1" applyBorder="1" applyAlignment="1">
      <alignment horizontal="center"/>
    </xf>
    <xf numFmtId="166" fontId="3" fillId="0" borderId="65" xfId="0" applyNumberFormat="1" applyFont="1" applyFill="1" applyBorder="1" applyAlignment="1">
      <alignment horizontal="center"/>
    </xf>
    <xf numFmtId="166" fontId="3" fillId="0" borderId="66" xfId="0" applyNumberFormat="1" applyFont="1" applyFill="1" applyBorder="1" applyAlignment="1">
      <alignment horizontal="center"/>
    </xf>
    <xf numFmtId="165" fontId="3" fillId="0" borderId="64" xfId="1" applyNumberFormat="1" applyFont="1" applyFill="1" applyBorder="1" applyAlignment="1">
      <alignment horizontal="center"/>
    </xf>
    <xf numFmtId="166" fontId="3" fillId="0" borderId="64" xfId="0" applyNumberFormat="1" applyFont="1" applyFill="1" applyBorder="1" applyAlignment="1">
      <alignment horizontal="center"/>
    </xf>
    <xf numFmtId="166" fontId="3" fillId="0" borderId="63" xfId="1" applyNumberFormat="1" applyFont="1" applyFill="1" applyBorder="1" applyAlignment="1">
      <alignment horizontal="center"/>
    </xf>
    <xf numFmtId="2" fontId="3" fillId="0" borderId="62" xfId="1" applyNumberFormat="1" applyFont="1" applyFill="1" applyBorder="1" applyAlignment="1">
      <alignment horizontal="center"/>
    </xf>
    <xf numFmtId="166" fontId="3" fillId="0" borderId="65" xfId="1" applyNumberFormat="1" applyFont="1" applyFill="1" applyBorder="1" applyAlignment="1">
      <alignment horizontal="center"/>
    </xf>
    <xf numFmtId="2" fontId="3" fillId="0" borderId="66" xfId="1" applyNumberFormat="1" applyFont="1" applyFill="1" applyBorder="1" applyAlignment="1">
      <alignment horizontal="center"/>
    </xf>
    <xf numFmtId="2" fontId="3" fillId="0" borderId="63" xfId="1" applyNumberFormat="1" applyFont="1" applyFill="1" applyBorder="1" applyAlignment="1">
      <alignment horizontal="center"/>
    </xf>
    <xf numFmtId="166" fontId="3" fillId="0" borderId="67" xfId="0" applyNumberFormat="1" applyFont="1" applyFill="1" applyBorder="1" applyAlignment="1">
      <alignment horizontal="center"/>
    </xf>
    <xf numFmtId="2" fontId="15" fillId="0" borderId="68" xfId="0" applyNumberFormat="1" applyFont="1" applyFill="1" applyBorder="1"/>
    <xf numFmtId="1" fontId="3" fillId="0" borderId="42" xfId="0" applyNumberFormat="1" applyFont="1" applyFill="1" applyBorder="1" applyAlignment="1">
      <alignment horizontal="center"/>
    </xf>
    <xf numFmtId="165" fontId="3" fillId="0" borderId="68" xfId="0" applyNumberFormat="1" applyFont="1" applyFill="1" applyBorder="1"/>
    <xf numFmtId="2" fontId="3" fillId="0" borderId="69" xfId="0" applyNumberFormat="1" applyFont="1" applyFill="1" applyBorder="1"/>
    <xf numFmtId="166" fontId="3" fillId="0" borderId="69" xfId="0" applyNumberFormat="1" applyFont="1" applyFill="1" applyBorder="1"/>
    <xf numFmtId="166" fontId="3" fillId="0" borderId="43" xfId="0" applyNumberFormat="1" applyFont="1" applyFill="1" applyBorder="1"/>
    <xf numFmtId="165" fontId="3" fillId="0" borderId="69" xfId="0" applyNumberFormat="1" applyFont="1" applyFill="1" applyBorder="1"/>
    <xf numFmtId="166" fontId="3" fillId="0" borderId="70" xfId="0" applyNumberFormat="1" applyFont="1" applyFill="1" applyBorder="1"/>
    <xf numFmtId="2" fontId="3" fillId="0" borderId="68" xfId="0" applyNumberFormat="1" applyFont="1" applyFill="1" applyBorder="1"/>
    <xf numFmtId="2" fontId="3" fillId="0" borderId="42" xfId="0" applyNumberFormat="1" applyFont="1" applyFill="1" applyBorder="1"/>
    <xf numFmtId="166" fontId="3" fillId="0" borderId="71" xfId="0" applyNumberFormat="1" applyFont="1" applyFill="1" applyBorder="1"/>
    <xf numFmtId="2" fontId="3" fillId="0" borderId="72" xfId="0" applyNumberFormat="1" applyFont="1" applyFill="1" applyBorder="1"/>
    <xf numFmtId="1" fontId="3" fillId="0" borderId="73" xfId="0" applyNumberFormat="1" applyFont="1" applyFill="1" applyBorder="1" applyAlignment="1">
      <alignment horizontal="center"/>
    </xf>
    <xf numFmtId="2" fontId="3" fillId="0" borderId="74" xfId="0" applyNumberFormat="1" applyFont="1" applyFill="1" applyBorder="1"/>
    <xf numFmtId="166" fontId="2" fillId="0" borderId="74" xfId="0" applyNumberFormat="1" applyFont="1" applyFill="1" applyBorder="1" applyAlignment="1"/>
    <xf numFmtId="166" fontId="3" fillId="0" borderId="75" xfId="0" applyNumberFormat="1" applyFont="1" applyFill="1" applyBorder="1"/>
    <xf numFmtId="2" fontId="3" fillId="0" borderId="76" xfId="0" applyNumberFormat="1" applyFont="1" applyFill="1" applyBorder="1"/>
    <xf numFmtId="166" fontId="2" fillId="0" borderId="74" xfId="0" applyNumberFormat="1" applyFont="1" applyFill="1" applyBorder="1"/>
    <xf numFmtId="166" fontId="3" fillId="0" borderId="74" xfId="0" applyNumberFormat="1" applyFont="1" applyFill="1" applyBorder="1"/>
    <xf numFmtId="2" fontId="3" fillId="0" borderId="73" xfId="0" applyNumberFormat="1" applyFont="1" applyFill="1" applyBorder="1"/>
    <xf numFmtId="166" fontId="2" fillId="0" borderId="75" xfId="0" applyNumberFormat="1" applyFont="1" applyFill="1" applyBorder="1"/>
    <xf numFmtId="2" fontId="2" fillId="0" borderId="77" xfId="0" applyNumberFormat="1" applyFont="1" applyFill="1" applyBorder="1"/>
    <xf numFmtId="0" fontId="2" fillId="0" borderId="47" xfId="0" applyFont="1" applyFill="1" applyBorder="1" applyAlignment="1">
      <alignment horizontal="center"/>
    </xf>
    <xf numFmtId="0" fontId="3" fillId="0" borderId="78" xfId="0" applyFont="1" applyFill="1" applyBorder="1"/>
    <xf numFmtId="0" fontId="2" fillId="0" borderId="59" xfId="1" applyFont="1" applyFill="1" applyBorder="1" applyAlignment="1">
      <alignment horizontal="center"/>
    </xf>
    <xf numFmtId="166" fontId="3" fillId="0" borderId="67" xfId="1" applyNumberFormat="1" applyFont="1" applyFill="1" applyBorder="1" applyAlignment="1">
      <alignment horizontal="center"/>
    </xf>
    <xf numFmtId="165" fontId="3" fillId="0" borderId="73" xfId="0" applyNumberFormat="1" applyFont="1" applyFill="1" applyBorder="1"/>
    <xf numFmtId="1" fontId="3" fillId="0" borderId="63" xfId="1" applyNumberFormat="1" applyFont="1" applyFill="1" applyBorder="1" applyAlignment="1"/>
    <xf numFmtId="1" fontId="3" fillId="0" borderId="42" xfId="0" applyNumberFormat="1" applyFont="1" applyFill="1" applyBorder="1" applyAlignment="1"/>
    <xf numFmtId="1" fontId="3" fillId="0" borderId="73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Шаблон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topLeftCell="A258" workbookViewId="0">
      <selection activeCell="X134" sqref="X134"/>
    </sheetView>
  </sheetViews>
  <sheetFormatPr defaultRowHeight="14.5" x14ac:dyDescent="0.35"/>
  <cols>
    <col min="6" max="6" width="12.26953125" customWidth="1"/>
    <col min="11" max="12" width="12.26953125" customWidth="1"/>
  </cols>
  <sheetData>
    <row r="1" spans="1:19" x14ac:dyDescent="0.35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4"/>
      <c r="O1" s="3"/>
      <c r="P1" s="3"/>
      <c r="Q1" s="2"/>
      <c r="R1" s="2"/>
      <c r="S1" s="6" t="s">
        <v>0</v>
      </c>
    </row>
    <row r="2" spans="1:19" ht="17.5" x14ac:dyDescent="0.3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"/>
      <c r="Q2" s="7"/>
      <c r="R2" s="7"/>
      <c r="S2" s="8" t="s">
        <v>2</v>
      </c>
    </row>
    <row r="3" spans="1:19" ht="18" x14ac:dyDescent="0.4">
      <c r="A3" s="9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2"/>
      <c r="Q3" s="2"/>
      <c r="R3" s="2"/>
      <c r="S3" s="10" t="s">
        <v>4</v>
      </c>
    </row>
    <row r="4" spans="1:19" ht="17.5" x14ac:dyDescent="0.35">
      <c r="A4" s="11" t="s">
        <v>5</v>
      </c>
      <c r="B4" s="12"/>
      <c r="C4" s="13" t="s">
        <v>6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3"/>
      <c r="P4" s="12"/>
      <c r="Q4" s="2"/>
      <c r="R4" s="2"/>
      <c r="S4" s="10" t="s">
        <v>7</v>
      </c>
    </row>
    <row r="5" spans="1:19" ht="17.5" x14ac:dyDescent="0.35">
      <c r="A5" s="11" t="s">
        <v>8</v>
      </c>
      <c r="B5" s="3"/>
      <c r="C5" s="13" t="s">
        <v>9</v>
      </c>
      <c r="D5" s="2"/>
      <c r="E5" s="3"/>
      <c r="F5" s="3"/>
      <c r="G5" s="14"/>
      <c r="H5" s="14"/>
      <c r="I5" s="14"/>
      <c r="J5" s="14"/>
      <c r="K5" s="3"/>
      <c r="L5" s="14"/>
      <c r="M5" s="14"/>
      <c r="N5" s="14"/>
      <c r="O5" s="14"/>
      <c r="P5" s="3"/>
      <c r="Q5" s="3"/>
      <c r="R5" s="3"/>
      <c r="S5" s="6" t="s">
        <v>10</v>
      </c>
    </row>
    <row r="6" spans="1:19" x14ac:dyDescent="0.35">
      <c r="A6" s="15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16"/>
      <c r="P6" s="17"/>
      <c r="Q6" s="17"/>
      <c r="R6" s="17"/>
      <c r="S6" s="18" t="s">
        <v>13</v>
      </c>
    </row>
    <row r="7" spans="1:19" ht="17.5" x14ac:dyDescent="0.35">
      <c r="A7" s="19" t="s">
        <v>14</v>
      </c>
      <c r="B7" s="20"/>
      <c r="C7" s="19"/>
      <c r="D7" s="19"/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22"/>
      <c r="Q7" s="22"/>
      <c r="R7" s="22"/>
      <c r="S7" s="23" t="s">
        <v>15</v>
      </c>
    </row>
    <row r="8" spans="1:19" x14ac:dyDescent="0.35">
      <c r="A8" s="19" t="s">
        <v>16</v>
      </c>
      <c r="B8" s="3"/>
      <c r="C8" s="3"/>
      <c r="D8" s="2"/>
      <c r="E8" s="3"/>
      <c r="F8" s="3"/>
      <c r="G8" s="3"/>
      <c r="H8" s="3"/>
      <c r="I8" s="2"/>
      <c r="J8" s="3"/>
      <c r="K8" s="3"/>
      <c r="L8" s="2"/>
      <c r="M8" s="3"/>
      <c r="N8" s="3"/>
      <c r="O8" s="3"/>
      <c r="P8" s="3"/>
      <c r="Q8" s="3"/>
      <c r="R8" s="3"/>
      <c r="S8" s="6" t="s">
        <v>17</v>
      </c>
    </row>
    <row r="9" spans="1:19" x14ac:dyDescent="0.35">
      <c r="A9" s="3" t="s">
        <v>18</v>
      </c>
      <c r="B9" s="2"/>
      <c r="C9" s="3"/>
      <c r="D9" s="2"/>
      <c r="E9" s="3"/>
      <c r="F9" s="3"/>
      <c r="G9" s="3"/>
      <c r="H9" s="2"/>
      <c r="I9" s="2"/>
      <c r="J9" s="3" t="s">
        <v>19</v>
      </c>
      <c r="K9" s="3"/>
      <c r="L9" s="3"/>
      <c r="M9" s="3" t="s">
        <v>20</v>
      </c>
      <c r="N9" s="3"/>
      <c r="O9" s="3"/>
      <c r="P9" s="3"/>
      <c r="Q9" s="3"/>
      <c r="R9" s="3"/>
      <c r="S9" s="2" t="s">
        <v>21</v>
      </c>
    </row>
    <row r="10" spans="1:19" x14ac:dyDescent="0.35">
      <c r="A10" s="3"/>
      <c r="B10" s="3"/>
      <c r="C10" s="15" t="s">
        <v>22</v>
      </c>
      <c r="D10" s="3"/>
      <c r="E10" s="3"/>
      <c r="F10" s="3"/>
      <c r="G10" s="3" t="s">
        <v>23</v>
      </c>
      <c r="H10" s="3"/>
      <c r="I10" s="3"/>
      <c r="J10" s="3" t="s">
        <v>24</v>
      </c>
      <c r="K10" s="3"/>
      <c r="L10" s="3"/>
      <c r="M10" s="3"/>
      <c r="N10" s="3"/>
      <c r="O10" s="3" t="s">
        <v>25</v>
      </c>
      <c r="P10" s="3"/>
      <c r="Q10" s="3"/>
      <c r="R10" s="3"/>
      <c r="S10" s="6" t="s">
        <v>26</v>
      </c>
    </row>
    <row r="11" spans="1:19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x14ac:dyDescent="0.35">
      <c r="A12" s="19" t="s">
        <v>27</v>
      </c>
      <c r="B12" s="19"/>
      <c r="C12" s="19"/>
      <c r="D12" s="2" t="s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26"/>
    </row>
    <row r="13" spans="1:19" x14ac:dyDescent="0.35">
      <c r="A13" s="19" t="s">
        <v>29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6"/>
    </row>
    <row r="14" spans="1:19" x14ac:dyDescent="0.35">
      <c r="A14" s="19" t="s">
        <v>30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6"/>
    </row>
    <row r="15" spans="1:19" x14ac:dyDescent="0.35">
      <c r="A15" s="19" t="s">
        <v>31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</row>
    <row r="16" spans="1:19" x14ac:dyDescent="0.35">
      <c r="A16" s="19" t="s">
        <v>32</v>
      </c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</row>
    <row r="17" spans="1:19" x14ac:dyDescent="0.35">
      <c r="A17" s="19" t="s">
        <v>33</v>
      </c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</row>
    <row r="18" spans="1:19" x14ac:dyDescent="0.35">
      <c r="A18" s="19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</row>
    <row r="19" spans="1:19" x14ac:dyDescent="0.35">
      <c r="A19" s="19"/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</row>
    <row r="20" spans="1:19" x14ac:dyDescent="0.35">
      <c r="A20" s="27" t="s">
        <v>34</v>
      </c>
      <c r="B20" s="27">
        <v>0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6"/>
      <c r="R20" s="26"/>
      <c r="S20" s="26"/>
    </row>
    <row r="21" spans="1:19" ht="15" thickBot="1" x14ac:dyDescent="0.4">
      <c r="A21" s="19"/>
      <c r="B21" s="19"/>
      <c r="C21" s="19" t="str">
        <f>IF((G23="Q3,"),#REF!,IF((G23="Q1,"),#REF!,"-"))</f>
        <v>-</v>
      </c>
      <c r="D21" s="3"/>
      <c r="E21" s="3"/>
      <c r="F21" s="3"/>
      <c r="G21" s="3"/>
      <c r="H21" s="3"/>
      <c r="I21" s="19" t="str">
        <f>IF((M23="Q4,"),#REF!,IF((M23="Q2,"),#REF!,"-"))</f>
        <v>-</v>
      </c>
      <c r="J21" s="3"/>
      <c r="K21" s="3"/>
      <c r="L21" s="3"/>
      <c r="M21" s="3"/>
      <c r="N21" s="3"/>
      <c r="O21" s="3"/>
      <c r="P21" s="3"/>
      <c r="Q21" s="26"/>
      <c r="R21" s="26"/>
      <c r="S21" s="26"/>
    </row>
    <row r="22" spans="1:19" x14ac:dyDescent="0.35">
      <c r="A22" s="28"/>
      <c r="B22" s="29"/>
      <c r="C22" s="197" t="s">
        <v>35</v>
      </c>
      <c r="D22" s="198"/>
      <c r="E22" s="198"/>
      <c r="F22" s="198"/>
      <c r="G22" s="199"/>
      <c r="H22" s="30"/>
      <c r="I22" s="197" t="s">
        <v>36</v>
      </c>
      <c r="J22" s="198"/>
      <c r="K22" s="198"/>
      <c r="L22" s="198"/>
      <c r="M22" s="199"/>
      <c r="N22" s="30"/>
      <c r="O22" s="31"/>
      <c r="P22" s="32"/>
      <c r="Q22" s="33"/>
      <c r="R22" s="34"/>
      <c r="S22" s="35"/>
    </row>
    <row r="23" spans="1:19" x14ac:dyDescent="0.35">
      <c r="A23" s="36" t="s">
        <v>37</v>
      </c>
      <c r="B23" s="37" t="s">
        <v>38</v>
      </c>
      <c r="C23" s="38" t="str">
        <f>CONCATENATE("fG",RIGHT(LEFT(G23,2),1),",")</f>
        <v>fG3,</v>
      </c>
      <c r="D23" s="39" t="s">
        <v>39</v>
      </c>
      <c r="E23" s="40" t="s">
        <v>40</v>
      </c>
      <c r="F23" s="39" t="s">
        <v>41</v>
      </c>
      <c r="G23" s="41" t="s">
        <v>42</v>
      </c>
      <c r="H23" s="19"/>
      <c r="I23" s="38" t="str">
        <f>CONCATENATE("fG",RIGHT(LEFT(M23,2),1),",")</f>
        <v>fG4,</v>
      </c>
      <c r="J23" s="39" t="s">
        <v>43</v>
      </c>
      <c r="K23" s="40" t="s">
        <v>44</v>
      </c>
      <c r="L23" s="39" t="s">
        <v>45</v>
      </c>
      <c r="M23" s="41" t="s">
        <v>46</v>
      </c>
      <c r="N23" s="42"/>
      <c r="O23" s="43" t="s">
        <v>47</v>
      </c>
      <c r="P23" s="38" t="s">
        <v>48</v>
      </c>
      <c r="Q23" s="44" t="str">
        <f>IF(Q24="м.куб","dV","dM")</f>
        <v>dM</v>
      </c>
      <c r="R23" s="41" t="s">
        <v>49</v>
      </c>
      <c r="S23" s="43" t="s">
        <v>50</v>
      </c>
    </row>
    <row r="24" spans="1:19" ht="15" thickBot="1" x14ac:dyDescent="0.4">
      <c r="A24" s="45"/>
      <c r="B24" s="46"/>
      <c r="C24" s="47" t="s">
        <v>51</v>
      </c>
      <c r="D24" s="48" t="s">
        <v>52</v>
      </c>
      <c r="E24" s="49" t="s">
        <v>53</v>
      </c>
      <c r="F24" s="48" t="s">
        <v>6</v>
      </c>
      <c r="G24" s="50" t="s">
        <v>54</v>
      </c>
      <c r="H24" s="51" t="s">
        <v>55</v>
      </c>
      <c r="I24" s="47" t="s">
        <v>51</v>
      </c>
      <c r="J24" s="48" t="s">
        <v>52</v>
      </c>
      <c r="K24" s="49" t="s">
        <v>53</v>
      </c>
      <c r="L24" s="48" t="s">
        <v>6</v>
      </c>
      <c r="M24" s="50" t="s">
        <v>54</v>
      </c>
      <c r="N24" s="52" t="s">
        <v>56</v>
      </c>
      <c r="O24" s="53" t="s">
        <v>57</v>
      </c>
      <c r="P24" s="47" t="s">
        <v>58</v>
      </c>
      <c r="Q24" s="54" t="str">
        <f>F24</f>
        <v/>
      </c>
      <c r="R24" s="55" t="s">
        <v>54</v>
      </c>
      <c r="S24" s="53" t="s">
        <v>59</v>
      </c>
    </row>
    <row r="25" spans="1:19" x14ac:dyDescent="0.35">
      <c r="A25" s="56" t="s">
        <v>60</v>
      </c>
      <c r="B25" s="57">
        <v>24</v>
      </c>
      <c r="C25" s="58" t="s">
        <v>61</v>
      </c>
      <c r="D25" s="59">
        <v>60.134178161621101</v>
      </c>
      <c r="E25" s="59">
        <v>4.5291080474853498</v>
      </c>
      <c r="F25" s="60">
        <v>30.8983764648438</v>
      </c>
      <c r="G25" s="61">
        <v>31.4180297851563</v>
      </c>
      <c r="H25" s="62"/>
      <c r="I25" s="63" t="s">
        <v>61</v>
      </c>
      <c r="J25" s="59">
        <v>53.151741027832003</v>
      </c>
      <c r="K25" s="59">
        <v>4.28314161300659</v>
      </c>
      <c r="L25" s="60">
        <v>25.0895385742188</v>
      </c>
      <c r="M25" s="64">
        <v>25.423828125</v>
      </c>
      <c r="N25" s="65"/>
      <c r="O25" s="66" t="s">
        <v>61</v>
      </c>
      <c r="P25" s="67">
        <f t="shared" ref="P25:P88" si="0">IF(OR(D25="",D25="-",J25="",J25="-"),"",D25-J25)</f>
        <v>6.982437133789098</v>
      </c>
      <c r="Q25" s="68">
        <v>5.808837890625</v>
      </c>
      <c r="R25" s="68">
        <v>5.99420166015625</v>
      </c>
      <c r="S25" s="69">
        <v>0.454998970031738</v>
      </c>
    </row>
    <row r="26" spans="1:19" x14ac:dyDescent="0.35">
      <c r="A26" s="56" t="s">
        <v>62</v>
      </c>
      <c r="B26" s="57">
        <v>24</v>
      </c>
      <c r="C26" s="58" t="s">
        <v>61</v>
      </c>
      <c r="D26" s="59">
        <v>60.287025451660199</v>
      </c>
      <c r="E26" s="59">
        <v>4.5291080474853498</v>
      </c>
      <c r="F26" s="60">
        <v>31.4085693359375</v>
      </c>
      <c r="G26" s="61">
        <v>31.939453125</v>
      </c>
      <c r="H26" s="62"/>
      <c r="I26" s="63" t="s">
        <v>61</v>
      </c>
      <c r="J26" s="59">
        <v>53.367973327636697</v>
      </c>
      <c r="K26" s="59">
        <v>4.28314161300659</v>
      </c>
      <c r="L26" s="60">
        <v>25.0346069335938</v>
      </c>
      <c r="M26" s="64">
        <v>25.3709716796875</v>
      </c>
      <c r="N26" s="65"/>
      <c r="O26" s="66" t="s">
        <v>61</v>
      </c>
      <c r="P26" s="67">
        <f t="shared" si="0"/>
        <v>6.9190521240235014</v>
      </c>
      <c r="Q26" s="68">
        <v>6.37396240234375</v>
      </c>
      <c r="R26" s="68">
        <v>6.5684814453125</v>
      </c>
      <c r="S26" s="69">
        <v>0.47920894622802701</v>
      </c>
    </row>
    <row r="27" spans="1:19" x14ac:dyDescent="0.35">
      <c r="A27" s="56" t="s">
        <v>63</v>
      </c>
      <c r="B27" s="57">
        <v>24</v>
      </c>
      <c r="C27" s="58" t="s">
        <v>61</v>
      </c>
      <c r="D27" s="59">
        <v>60.338859558105497</v>
      </c>
      <c r="E27" s="59">
        <v>4.5291080474853498</v>
      </c>
      <c r="F27" s="60">
        <v>29.691162109375</v>
      </c>
      <c r="G27" s="61">
        <v>30.1939697265625</v>
      </c>
      <c r="H27" s="62"/>
      <c r="I27" s="63" t="s">
        <v>61</v>
      </c>
      <c r="J27" s="59">
        <v>53.0117797851563</v>
      </c>
      <c r="K27" s="59">
        <v>4.28314161300659</v>
      </c>
      <c r="L27" s="60">
        <v>23.8886108398438</v>
      </c>
      <c r="M27" s="64">
        <v>24.20556640625</v>
      </c>
      <c r="N27" s="65"/>
      <c r="O27" s="66" t="s">
        <v>61</v>
      </c>
      <c r="P27" s="67">
        <f t="shared" si="0"/>
        <v>7.3270797729491974</v>
      </c>
      <c r="Q27" s="68">
        <v>5.80255126953125</v>
      </c>
      <c r="R27" s="68">
        <v>5.9884033203125</v>
      </c>
      <c r="S27" s="69">
        <v>0.46325588226318398</v>
      </c>
    </row>
    <row r="28" spans="1:19" x14ac:dyDescent="0.35">
      <c r="A28" s="56" t="s">
        <v>64</v>
      </c>
      <c r="B28" s="57">
        <v>24</v>
      </c>
      <c r="C28" s="58" t="s">
        <v>61</v>
      </c>
      <c r="D28" s="59">
        <v>60.984893798828097</v>
      </c>
      <c r="E28" s="59">
        <v>4.5291080474853498</v>
      </c>
      <c r="F28" s="60">
        <v>29.5332641601563</v>
      </c>
      <c r="G28" s="61">
        <v>30.0430908203125</v>
      </c>
      <c r="H28" s="62"/>
      <c r="I28" s="63" t="s">
        <v>61</v>
      </c>
      <c r="J28" s="59">
        <v>53.366676330566399</v>
      </c>
      <c r="K28" s="59">
        <v>4.28314161300659</v>
      </c>
      <c r="L28" s="60">
        <v>22.8434448242188</v>
      </c>
      <c r="M28" s="64">
        <v>23.1505737304688</v>
      </c>
      <c r="N28" s="65"/>
      <c r="O28" s="66" t="s">
        <v>61</v>
      </c>
      <c r="P28" s="67">
        <f t="shared" si="0"/>
        <v>7.6182174682616974</v>
      </c>
      <c r="Q28" s="68">
        <v>6.6898193359375</v>
      </c>
      <c r="R28" s="68">
        <v>6.89251708984375</v>
      </c>
      <c r="S28" s="69">
        <v>0.51005935668945301</v>
      </c>
    </row>
    <row r="29" spans="1:19" x14ac:dyDescent="0.35">
      <c r="A29" s="56" t="s">
        <v>65</v>
      </c>
      <c r="B29" s="57">
        <v>24</v>
      </c>
      <c r="C29" s="58" t="s">
        <v>61</v>
      </c>
      <c r="D29" s="59">
        <v>60.315460205078097</v>
      </c>
      <c r="E29" s="59">
        <v>4.5291080474853498</v>
      </c>
      <c r="F29" s="60">
        <v>29.5978393554688</v>
      </c>
      <c r="G29" s="61">
        <v>30.0986938476563</v>
      </c>
      <c r="H29" s="62"/>
      <c r="I29" s="63" t="s">
        <v>61</v>
      </c>
      <c r="J29" s="59">
        <v>52.802589416503899</v>
      </c>
      <c r="K29" s="59">
        <v>4.28314161300659</v>
      </c>
      <c r="L29" s="60">
        <v>22.9127197265625</v>
      </c>
      <c r="M29" s="64">
        <v>23.2145385742188</v>
      </c>
      <c r="N29" s="65"/>
      <c r="O29" s="66" t="s">
        <v>61</v>
      </c>
      <c r="P29" s="67">
        <f t="shared" si="0"/>
        <v>7.5128707885741974</v>
      </c>
      <c r="Q29" s="68">
        <v>6.68511962890625</v>
      </c>
      <c r="R29" s="68">
        <v>6.8841552734375</v>
      </c>
      <c r="S29" s="69">
        <v>0.49616432189941401</v>
      </c>
    </row>
    <row r="30" spans="1:19" x14ac:dyDescent="0.35">
      <c r="A30" s="56" t="s">
        <v>66</v>
      </c>
      <c r="B30" s="57">
        <v>24</v>
      </c>
      <c r="C30" s="58" t="s">
        <v>61</v>
      </c>
      <c r="D30" s="59">
        <v>60.220916748046903</v>
      </c>
      <c r="E30" s="59">
        <v>4.5291080474853498</v>
      </c>
      <c r="F30" s="60">
        <v>29.20703125</v>
      </c>
      <c r="G30" s="61">
        <v>29.6998901367188</v>
      </c>
      <c r="H30" s="62"/>
      <c r="I30" s="63" t="s">
        <v>61</v>
      </c>
      <c r="J30" s="59">
        <v>52.777664184570298</v>
      </c>
      <c r="K30" s="59">
        <v>4.28314161300659</v>
      </c>
      <c r="L30" s="60">
        <v>23.1367797851563</v>
      </c>
      <c r="M30" s="64">
        <v>23.4411010742188</v>
      </c>
      <c r="N30" s="65"/>
      <c r="O30" s="66" t="s">
        <v>61</v>
      </c>
      <c r="P30" s="67">
        <f t="shared" si="0"/>
        <v>7.4432525634766051</v>
      </c>
      <c r="Q30" s="68">
        <v>6.07025146484375</v>
      </c>
      <c r="R30" s="68">
        <v>6.2587890625</v>
      </c>
      <c r="S30" s="69">
        <v>0.47113037109375</v>
      </c>
    </row>
    <row r="31" spans="1:19" x14ac:dyDescent="0.35">
      <c r="A31" s="56" t="s">
        <v>67</v>
      </c>
      <c r="B31" s="57">
        <v>24</v>
      </c>
      <c r="C31" s="58" t="s">
        <v>61</v>
      </c>
      <c r="D31" s="59">
        <v>59.888290405273402</v>
      </c>
      <c r="E31" s="59">
        <v>4.5291080474853498</v>
      </c>
      <c r="F31" s="60">
        <v>29.89697265625</v>
      </c>
      <c r="G31" s="61">
        <v>30.3963623046875</v>
      </c>
      <c r="H31" s="62"/>
      <c r="I31" s="63" t="s">
        <v>61</v>
      </c>
      <c r="J31" s="59">
        <v>52.656806945800803</v>
      </c>
      <c r="K31" s="59">
        <v>4.28314161300659</v>
      </c>
      <c r="L31" s="60">
        <v>23.3007202148438</v>
      </c>
      <c r="M31" s="64">
        <v>23.6058349609375</v>
      </c>
      <c r="N31" s="65"/>
      <c r="O31" s="66" t="s">
        <v>61</v>
      </c>
      <c r="P31" s="67">
        <f t="shared" si="0"/>
        <v>7.2314834594725994</v>
      </c>
      <c r="Q31" s="68">
        <v>6.59625244140625</v>
      </c>
      <c r="R31" s="68">
        <v>6.79052734375</v>
      </c>
      <c r="S31" s="69">
        <v>0.48896217346191401</v>
      </c>
    </row>
    <row r="32" spans="1:19" x14ac:dyDescent="0.35">
      <c r="A32" s="56" t="s">
        <v>68</v>
      </c>
      <c r="B32" s="57">
        <v>24</v>
      </c>
      <c r="C32" s="58" t="s">
        <v>61</v>
      </c>
      <c r="D32" s="59">
        <v>59.547103881835902</v>
      </c>
      <c r="E32" s="59">
        <v>4.5291080474853498</v>
      </c>
      <c r="F32" s="60">
        <v>30.3636474609375</v>
      </c>
      <c r="G32" s="61">
        <v>30.8655395507813</v>
      </c>
      <c r="H32" s="62"/>
      <c r="I32" s="63" t="s">
        <v>61</v>
      </c>
      <c r="J32" s="59">
        <v>52.619422912597699</v>
      </c>
      <c r="K32" s="59">
        <v>4.28314161300659</v>
      </c>
      <c r="L32" s="60">
        <v>23.9815063476563</v>
      </c>
      <c r="M32" s="64">
        <v>24.2955322265625</v>
      </c>
      <c r="N32" s="65"/>
      <c r="O32" s="66" t="s">
        <v>61</v>
      </c>
      <c r="P32" s="67">
        <f t="shared" si="0"/>
        <v>6.9276809692382031</v>
      </c>
      <c r="Q32" s="68">
        <v>6.38214111328125</v>
      </c>
      <c r="R32" s="68">
        <v>6.57000732421875</v>
      </c>
      <c r="S32" s="69">
        <v>0.47049808502197299</v>
      </c>
    </row>
    <row r="33" spans="1:19" x14ac:dyDescent="0.35">
      <c r="A33" s="56" t="s">
        <v>69</v>
      </c>
      <c r="B33" s="57">
        <v>24</v>
      </c>
      <c r="C33" s="58" t="s">
        <v>61</v>
      </c>
      <c r="D33" s="59">
        <v>60.023826599121101</v>
      </c>
      <c r="E33" s="59">
        <v>4.5291080474853498</v>
      </c>
      <c r="F33" s="60">
        <v>29.7847900390625</v>
      </c>
      <c r="G33" s="61">
        <v>30.284423828125</v>
      </c>
      <c r="H33" s="62"/>
      <c r="I33" s="63" t="s">
        <v>61</v>
      </c>
      <c r="J33" s="59">
        <v>52.902069091796903</v>
      </c>
      <c r="K33" s="59">
        <v>4.28314161300659</v>
      </c>
      <c r="L33" s="60">
        <v>24.0036010742188</v>
      </c>
      <c r="M33" s="64">
        <v>24.3211669921875</v>
      </c>
      <c r="N33" s="65"/>
      <c r="O33" s="66" t="s">
        <v>61</v>
      </c>
      <c r="P33" s="67">
        <f t="shared" si="0"/>
        <v>7.1217575073241974</v>
      </c>
      <c r="Q33" s="68">
        <v>5.78118896484375</v>
      </c>
      <c r="R33" s="68">
        <v>5.9632568359375</v>
      </c>
      <c r="S33" s="69">
        <v>0.450284004211426</v>
      </c>
    </row>
    <row r="34" spans="1:19" x14ac:dyDescent="0.35">
      <c r="A34" s="56" t="s">
        <v>70</v>
      </c>
      <c r="B34" s="57">
        <v>24</v>
      </c>
      <c r="C34" s="58" t="s">
        <v>61</v>
      </c>
      <c r="D34" s="59">
        <v>60.886924743652301</v>
      </c>
      <c r="E34" s="59">
        <v>4.5291080474853498</v>
      </c>
      <c r="F34" s="60">
        <v>29.7391967773438</v>
      </c>
      <c r="G34" s="61">
        <v>30.2511596679688</v>
      </c>
      <c r="H34" s="62"/>
      <c r="I34" s="63" t="s">
        <v>61</v>
      </c>
      <c r="J34" s="59">
        <v>53.577186584472699</v>
      </c>
      <c r="K34" s="59">
        <v>4.28314161300659</v>
      </c>
      <c r="L34" s="60">
        <v>24.3253173828125</v>
      </c>
      <c r="M34" s="64">
        <v>24.65478515625</v>
      </c>
      <c r="N34" s="65"/>
      <c r="O34" s="66" t="s">
        <v>61</v>
      </c>
      <c r="P34" s="67">
        <f t="shared" si="0"/>
        <v>7.3097381591796022</v>
      </c>
      <c r="Q34" s="68">
        <v>5.41387939453125</v>
      </c>
      <c r="R34" s="68">
        <v>5.59637451171875</v>
      </c>
      <c r="S34" s="69">
        <v>0.45095443725585899</v>
      </c>
    </row>
    <row r="35" spans="1:19" x14ac:dyDescent="0.35">
      <c r="A35" s="56" t="s">
        <v>71</v>
      </c>
      <c r="B35" s="57">
        <v>24</v>
      </c>
      <c r="C35" s="58" t="s">
        <v>61</v>
      </c>
      <c r="D35" s="59">
        <v>60.866844177246101</v>
      </c>
      <c r="E35" s="59">
        <v>4.5291080474853498</v>
      </c>
      <c r="F35" s="60">
        <v>31.0870971679688</v>
      </c>
      <c r="G35" s="61">
        <v>31.6222534179688</v>
      </c>
      <c r="H35" s="62"/>
      <c r="I35" s="63" t="s">
        <v>61</v>
      </c>
      <c r="J35" s="59">
        <v>53.730293273925803</v>
      </c>
      <c r="K35" s="59">
        <v>4.28314161300659</v>
      </c>
      <c r="L35" s="60">
        <v>24.3236083984375</v>
      </c>
      <c r="M35" s="64">
        <v>24.6544799804688</v>
      </c>
      <c r="N35" s="65"/>
      <c r="O35" s="66" t="s">
        <v>61</v>
      </c>
      <c r="P35" s="67">
        <f t="shared" si="0"/>
        <v>7.1365509033202983</v>
      </c>
      <c r="Q35" s="68">
        <v>6.76348876953125</v>
      </c>
      <c r="R35" s="68">
        <v>6.9677734375</v>
      </c>
      <c r="S35" s="69">
        <v>0.50547027587890603</v>
      </c>
    </row>
    <row r="36" spans="1:19" x14ac:dyDescent="0.35">
      <c r="A36" s="56" t="s">
        <v>72</v>
      </c>
      <c r="B36" s="57">
        <v>24</v>
      </c>
      <c r="C36" s="58" t="s">
        <v>61</v>
      </c>
      <c r="D36" s="59">
        <v>61.140670776367202</v>
      </c>
      <c r="E36" s="59">
        <v>4.5291080474853498</v>
      </c>
      <c r="F36" s="60">
        <v>30.2838745117188</v>
      </c>
      <c r="G36" s="61">
        <v>30.80908203125</v>
      </c>
      <c r="H36" s="62"/>
      <c r="I36" s="63" t="s">
        <v>61</v>
      </c>
      <c r="J36" s="59">
        <v>53.790168762207003</v>
      </c>
      <c r="K36" s="59">
        <v>4.28314161300659</v>
      </c>
      <c r="L36" s="60">
        <v>24.4676513671875</v>
      </c>
      <c r="M36" s="64">
        <v>24.8013305664063</v>
      </c>
      <c r="N36" s="65"/>
      <c r="O36" s="66" t="s">
        <v>61</v>
      </c>
      <c r="P36" s="67">
        <f t="shared" si="0"/>
        <v>7.3505020141601989</v>
      </c>
      <c r="Q36" s="68">
        <v>5.81622314453125</v>
      </c>
      <c r="R36" s="68">
        <v>6.00775146484375</v>
      </c>
      <c r="S36" s="69">
        <v>0.47374916076660201</v>
      </c>
    </row>
    <row r="37" spans="1:19" x14ac:dyDescent="0.35">
      <c r="A37" s="56" t="s">
        <v>73</v>
      </c>
      <c r="B37" s="57">
        <v>24</v>
      </c>
      <c r="C37" s="58" t="s">
        <v>61</v>
      </c>
      <c r="D37" s="59">
        <v>61.134422302246101</v>
      </c>
      <c r="E37" s="59">
        <v>4.5291080474853498</v>
      </c>
      <c r="F37" s="60">
        <v>30.464599609375</v>
      </c>
      <c r="G37" s="61">
        <v>30.9925537109375</v>
      </c>
      <c r="H37" s="62"/>
      <c r="I37" s="63" t="s">
        <v>61</v>
      </c>
      <c r="J37" s="59">
        <v>53.774681091308601</v>
      </c>
      <c r="K37" s="59">
        <v>4.28314161300659</v>
      </c>
      <c r="L37" s="60">
        <v>24.3961791992188</v>
      </c>
      <c r="M37" s="64">
        <v>24.7285766601563</v>
      </c>
      <c r="N37" s="65"/>
      <c r="O37" s="66" t="s">
        <v>61</v>
      </c>
      <c r="P37" s="67">
        <f t="shared" si="0"/>
        <v>7.3597412109375</v>
      </c>
      <c r="Q37" s="68">
        <v>6.06842041015625</v>
      </c>
      <c r="R37" s="68">
        <v>6.26397705078125</v>
      </c>
      <c r="S37" s="69">
        <v>0.48658180236816401</v>
      </c>
    </row>
    <row r="38" spans="1:19" x14ac:dyDescent="0.35">
      <c r="A38" s="56" t="s">
        <v>74</v>
      </c>
      <c r="B38" s="57">
        <v>24</v>
      </c>
      <c r="C38" s="58" t="s">
        <v>61</v>
      </c>
      <c r="D38" s="59">
        <v>61.123428344726598</v>
      </c>
      <c r="E38" s="59">
        <v>4.5291080474853498</v>
      </c>
      <c r="F38" s="60">
        <v>30.2288818359375</v>
      </c>
      <c r="G38" s="61">
        <v>30.7525634765625</v>
      </c>
      <c r="H38" s="62"/>
      <c r="I38" s="63" t="s">
        <v>61</v>
      </c>
      <c r="J38" s="59">
        <v>53.784629821777301</v>
      </c>
      <c r="K38" s="59">
        <v>4.28314161300659</v>
      </c>
      <c r="L38" s="60">
        <v>24.630859375</v>
      </c>
      <c r="M38" s="64">
        <v>24.9667358398438</v>
      </c>
      <c r="N38" s="65"/>
      <c r="O38" s="66" t="s">
        <v>61</v>
      </c>
      <c r="P38" s="67">
        <f t="shared" si="0"/>
        <v>7.3387985229492969</v>
      </c>
      <c r="Q38" s="68">
        <v>5.5980224609375</v>
      </c>
      <c r="R38" s="68">
        <v>5.78582763671875</v>
      </c>
      <c r="S38" s="69">
        <v>0.46345901489257801</v>
      </c>
    </row>
    <row r="39" spans="1:19" x14ac:dyDescent="0.35">
      <c r="A39" s="56" t="s">
        <v>75</v>
      </c>
      <c r="B39" s="57">
        <v>24</v>
      </c>
      <c r="C39" s="58" t="s">
        <v>61</v>
      </c>
      <c r="D39" s="59">
        <v>61.334800720214801</v>
      </c>
      <c r="E39" s="59">
        <v>4.5291080474853498</v>
      </c>
      <c r="F39" s="60">
        <v>30.9847412109375</v>
      </c>
      <c r="G39" s="61">
        <v>31.5255126953125</v>
      </c>
      <c r="H39" s="62"/>
      <c r="I39" s="63" t="s">
        <v>61</v>
      </c>
      <c r="J39" s="59">
        <v>53.987922668457003</v>
      </c>
      <c r="K39" s="59">
        <v>4.28314161300659</v>
      </c>
      <c r="L39" s="60">
        <v>24.7047119140625</v>
      </c>
      <c r="M39" s="64">
        <v>25.0438842773438</v>
      </c>
      <c r="N39" s="65"/>
      <c r="O39" s="66" t="s">
        <v>61</v>
      </c>
      <c r="P39" s="67">
        <f t="shared" si="0"/>
        <v>7.3468780517577983</v>
      </c>
      <c r="Q39" s="68">
        <v>6.280029296875</v>
      </c>
      <c r="R39" s="68">
        <v>6.48162841796875</v>
      </c>
      <c r="S39" s="69">
        <v>0.50066947937011697</v>
      </c>
    </row>
    <row r="40" spans="1:19" x14ac:dyDescent="0.35">
      <c r="A40" s="56" t="s">
        <v>76</v>
      </c>
      <c r="B40" s="57">
        <v>24</v>
      </c>
      <c r="C40" s="58" t="s">
        <v>61</v>
      </c>
      <c r="D40" s="59">
        <v>61.502334594726598</v>
      </c>
      <c r="E40" s="59">
        <v>4.5291080474853498</v>
      </c>
      <c r="F40" s="60">
        <v>30.980224609375</v>
      </c>
      <c r="G40" s="61">
        <v>31.52294921875</v>
      </c>
      <c r="H40" s="62"/>
      <c r="I40" s="63" t="s">
        <v>61</v>
      </c>
      <c r="J40" s="59">
        <v>54.134803771972699</v>
      </c>
      <c r="K40" s="59">
        <v>4.28314161300659</v>
      </c>
      <c r="L40" s="60">
        <v>24.6889038085938</v>
      </c>
      <c r="M40" s="64">
        <v>25.0296020507813</v>
      </c>
      <c r="N40" s="65"/>
      <c r="O40" s="66" t="s">
        <v>61</v>
      </c>
      <c r="P40" s="67">
        <f t="shared" si="0"/>
        <v>7.3675308227538991</v>
      </c>
      <c r="Q40" s="68">
        <v>6.29132080078125</v>
      </c>
      <c r="R40" s="68">
        <v>6.49334716796875</v>
      </c>
      <c r="S40" s="69">
        <v>0.50445747375488303</v>
      </c>
    </row>
    <row r="41" spans="1:19" x14ac:dyDescent="0.35">
      <c r="A41" s="56" t="s">
        <v>77</v>
      </c>
      <c r="B41" s="57">
        <v>24</v>
      </c>
      <c r="C41" s="58" t="s">
        <v>61</v>
      </c>
      <c r="D41" s="59">
        <v>61.278556823730497</v>
      </c>
      <c r="E41" s="59">
        <v>4.5291080474853498</v>
      </c>
      <c r="F41" s="60">
        <v>30.347900390625</v>
      </c>
      <c r="G41" s="61">
        <v>30.8768310546875</v>
      </c>
      <c r="H41" s="62"/>
      <c r="I41" s="63" t="s">
        <v>61</v>
      </c>
      <c r="J41" s="59">
        <v>53.956466674804702</v>
      </c>
      <c r="K41" s="59">
        <v>4.28314161300659</v>
      </c>
      <c r="L41" s="60">
        <v>24.8284912109375</v>
      </c>
      <c r="M41" s="64">
        <v>25.1691284179688</v>
      </c>
      <c r="N41" s="65"/>
      <c r="O41" s="66" t="s">
        <v>61</v>
      </c>
      <c r="P41" s="67">
        <f t="shared" si="0"/>
        <v>7.3220901489257955</v>
      </c>
      <c r="Q41" s="68">
        <v>5.5194091796875</v>
      </c>
      <c r="R41" s="68">
        <v>5.70770263671875</v>
      </c>
      <c r="S41" s="69">
        <v>0.46013069152831998</v>
      </c>
    </row>
    <row r="42" spans="1:19" x14ac:dyDescent="0.35">
      <c r="A42" s="56" t="s">
        <v>78</v>
      </c>
      <c r="B42" s="57">
        <v>24</v>
      </c>
      <c r="C42" s="58" t="s">
        <v>61</v>
      </c>
      <c r="D42" s="59">
        <v>61.443626403808601</v>
      </c>
      <c r="E42" s="59">
        <v>4.5291080474853498</v>
      </c>
      <c r="F42" s="60">
        <v>31.294921875</v>
      </c>
      <c r="G42" s="61">
        <v>31.8424072265625</v>
      </c>
      <c r="H42" s="62"/>
      <c r="I42" s="63" t="s">
        <v>61</v>
      </c>
      <c r="J42" s="59">
        <v>54.127494812011697</v>
      </c>
      <c r="K42" s="59">
        <v>4.28314161300659</v>
      </c>
      <c r="L42" s="60">
        <v>24.6213989257813</v>
      </c>
      <c r="M42" s="64">
        <v>24.9613037109375</v>
      </c>
      <c r="N42" s="65"/>
      <c r="O42" s="66" t="s">
        <v>61</v>
      </c>
      <c r="P42" s="67">
        <f t="shared" si="0"/>
        <v>7.3161315917969034</v>
      </c>
      <c r="Q42" s="68">
        <v>6.67352294921875</v>
      </c>
      <c r="R42" s="68">
        <v>6.881103515625</v>
      </c>
      <c r="S42" s="69">
        <v>0.52205467224121105</v>
      </c>
    </row>
    <row r="43" spans="1:19" x14ac:dyDescent="0.35">
      <c r="A43" s="56" t="s">
        <v>79</v>
      </c>
      <c r="B43" s="57">
        <v>24</v>
      </c>
      <c r="C43" s="58" t="s">
        <v>61</v>
      </c>
      <c r="D43" s="59">
        <v>61.508380889892599</v>
      </c>
      <c r="E43" s="59">
        <v>4.5291080474853498</v>
      </c>
      <c r="F43" s="60">
        <v>32.170654296875</v>
      </c>
      <c r="G43" s="61">
        <v>32.7349853515625</v>
      </c>
      <c r="H43" s="62"/>
      <c r="I43" s="63" t="s">
        <v>61</v>
      </c>
      <c r="J43" s="59">
        <v>54.238525390625</v>
      </c>
      <c r="K43" s="59">
        <v>4.28314161300659</v>
      </c>
      <c r="L43" s="60">
        <v>24.4359741210938</v>
      </c>
      <c r="M43" s="64">
        <v>24.7745361328125</v>
      </c>
      <c r="N43" s="65"/>
      <c r="O43" s="66" t="s">
        <v>61</v>
      </c>
      <c r="P43" s="67">
        <f t="shared" si="0"/>
        <v>7.2698554992675994</v>
      </c>
      <c r="Q43" s="68">
        <v>7.73468017578125</v>
      </c>
      <c r="R43" s="68">
        <v>7.96044921875</v>
      </c>
      <c r="S43" s="69">
        <v>0.57452583312988303</v>
      </c>
    </row>
    <row r="44" spans="1:19" x14ac:dyDescent="0.35">
      <c r="A44" s="56" t="s">
        <v>80</v>
      </c>
      <c r="B44" s="57">
        <v>24</v>
      </c>
      <c r="C44" s="58" t="s">
        <v>61</v>
      </c>
      <c r="D44" s="59">
        <v>61.245697021484403</v>
      </c>
      <c r="E44" s="59">
        <v>4.5291080474853498</v>
      </c>
      <c r="F44" s="60">
        <v>30.9407958984375</v>
      </c>
      <c r="G44" s="61">
        <v>31.4793701171875</v>
      </c>
      <c r="H44" s="62"/>
      <c r="I44" s="63" t="s">
        <v>61</v>
      </c>
      <c r="J44" s="59">
        <v>53.977241516113303</v>
      </c>
      <c r="K44" s="59">
        <v>4.28314161300659</v>
      </c>
      <c r="L44" s="60">
        <v>24.7998046875</v>
      </c>
      <c r="M44" s="64">
        <v>25.140380859375</v>
      </c>
      <c r="N44" s="65"/>
      <c r="O44" s="66" t="s">
        <v>61</v>
      </c>
      <c r="P44" s="67">
        <f t="shared" si="0"/>
        <v>7.2684555053711009</v>
      </c>
      <c r="Q44" s="68">
        <v>6.1409912109375</v>
      </c>
      <c r="R44" s="68">
        <v>6.3389892578125</v>
      </c>
      <c r="S44" s="69">
        <v>0.49081611633300798</v>
      </c>
    </row>
    <row r="45" spans="1:19" x14ac:dyDescent="0.35">
      <c r="A45" s="56" t="s">
        <v>81</v>
      </c>
      <c r="B45" s="57">
        <v>24</v>
      </c>
      <c r="C45" s="58" t="s">
        <v>61</v>
      </c>
      <c r="D45" s="59">
        <v>61.328178405761697</v>
      </c>
      <c r="E45" s="59">
        <v>4.5291080474853498</v>
      </c>
      <c r="F45" s="60">
        <v>30.6998291015625</v>
      </c>
      <c r="G45" s="61">
        <v>31.2352294921875</v>
      </c>
      <c r="H45" s="62"/>
      <c r="I45" s="63" t="s">
        <v>61</v>
      </c>
      <c r="J45" s="59">
        <v>53.986038208007798</v>
      </c>
      <c r="K45" s="59">
        <v>4.28314161300659</v>
      </c>
      <c r="L45" s="60">
        <v>24.8782348632813</v>
      </c>
      <c r="M45" s="64">
        <v>25.22021484375</v>
      </c>
      <c r="N45" s="65"/>
      <c r="O45" s="66" t="s">
        <v>61</v>
      </c>
      <c r="P45" s="67">
        <f t="shared" si="0"/>
        <v>7.3421401977538991</v>
      </c>
      <c r="Q45" s="68">
        <v>5.82159423828125</v>
      </c>
      <c r="R45" s="68">
        <v>6.0150146484375</v>
      </c>
      <c r="S45" s="69">
        <v>0.47507095336914101</v>
      </c>
    </row>
    <row r="46" spans="1:19" x14ac:dyDescent="0.35">
      <c r="A46" s="56" t="s">
        <v>82</v>
      </c>
      <c r="B46" s="57">
        <v>24</v>
      </c>
      <c r="C46" s="58" t="s">
        <v>61</v>
      </c>
      <c r="D46" s="59">
        <v>61.092788696289098</v>
      </c>
      <c r="E46" s="59">
        <v>4.5291080474853498</v>
      </c>
      <c r="F46" s="60">
        <v>31.2142333984375</v>
      </c>
      <c r="G46" s="61">
        <v>31.755126953125</v>
      </c>
      <c r="H46" s="62"/>
      <c r="I46" s="63" t="s">
        <v>61</v>
      </c>
      <c r="J46" s="59">
        <v>53.848167419433601</v>
      </c>
      <c r="K46" s="59">
        <v>4.28314161300659</v>
      </c>
      <c r="L46" s="60">
        <v>24.6878662109375</v>
      </c>
      <c r="M46" s="64">
        <v>25.025146484375</v>
      </c>
      <c r="N46" s="65"/>
      <c r="O46" s="66" t="s">
        <v>61</v>
      </c>
      <c r="P46" s="67">
        <f t="shared" si="0"/>
        <v>7.2446212768554972</v>
      </c>
      <c r="Q46" s="68">
        <v>6.5263671875</v>
      </c>
      <c r="R46" s="68">
        <v>6.72998046875</v>
      </c>
      <c r="S46" s="69">
        <v>0.50670623779296897</v>
      </c>
    </row>
    <row r="47" spans="1:19" x14ac:dyDescent="0.35">
      <c r="A47" s="56" t="s">
        <v>83</v>
      </c>
      <c r="B47" s="57">
        <v>24</v>
      </c>
      <c r="C47" s="58" t="s">
        <v>61</v>
      </c>
      <c r="D47" s="59">
        <v>60.543060302734403</v>
      </c>
      <c r="E47" s="59">
        <v>4.5291080474853498</v>
      </c>
      <c r="F47" s="60">
        <v>31.14794921875</v>
      </c>
      <c r="G47" s="61">
        <v>31.6787109375</v>
      </c>
      <c r="H47" s="62"/>
      <c r="I47" s="63" t="s">
        <v>61</v>
      </c>
      <c r="J47" s="59">
        <v>53.385276794433601</v>
      </c>
      <c r="K47" s="59">
        <v>4.28314161300659</v>
      </c>
      <c r="L47" s="60">
        <v>24.7052001953125</v>
      </c>
      <c r="M47" s="64">
        <v>25.037109375</v>
      </c>
      <c r="N47" s="65"/>
      <c r="O47" s="66" t="s">
        <v>61</v>
      </c>
      <c r="P47" s="67">
        <f t="shared" si="0"/>
        <v>7.1577835083008026</v>
      </c>
      <c r="Q47" s="68">
        <v>6.4427490234375</v>
      </c>
      <c r="R47" s="68">
        <v>6.6416015625</v>
      </c>
      <c r="S47" s="69">
        <v>0.49886894226074202</v>
      </c>
    </row>
    <row r="48" spans="1:19" x14ac:dyDescent="0.35">
      <c r="A48" s="56" t="s">
        <v>84</v>
      </c>
      <c r="B48" s="57">
        <v>24</v>
      </c>
      <c r="C48" s="58" t="s">
        <v>61</v>
      </c>
      <c r="D48" s="59">
        <v>60.720535278320298</v>
      </c>
      <c r="E48" s="59">
        <v>4.5291080474853498</v>
      </c>
      <c r="F48" s="60">
        <v>31.2412109375</v>
      </c>
      <c r="G48" s="61">
        <v>31.7764892578125</v>
      </c>
      <c r="H48" s="62"/>
      <c r="I48" s="63" t="s">
        <v>61</v>
      </c>
      <c r="J48" s="59">
        <v>53.473800659179702</v>
      </c>
      <c r="K48" s="59">
        <v>4.28314161300659</v>
      </c>
      <c r="L48" s="60">
        <v>24.6619873046875</v>
      </c>
      <c r="M48" s="64">
        <v>24.9942626953125</v>
      </c>
      <c r="N48" s="65"/>
      <c r="O48" s="66" t="s">
        <v>61</v>
      </c>
      <c r="P48" s="67">
        <f t="shared" si="0"/>
        <v>7.2467346191405966</v>
      </c>
      <c r="Q48" s="68">
        <v>6.5792236328125</v>
      </c>
      <c r="R48" s="68">
        <v>6.7822265625</v>
      </c>
      <c r="S48" s="69">
        <v>0.50972747802734397</v>
      </c>
    </row>
    <row r="49" spans="1:19" x14ac:dyDescent="0.35">
      <c r="A49" s="56" t="s">
        <v>85</v>
      </c>
      <c r="B49" s="57">
        <v>24</v>
      </c>
      <c r="C49" s="58" t="s">
        <v>61</v>
      </c>
      <c r="D49" s="59">
        <v>61.348823547363303</v>
      </c>
      <c r="E49" s="59">
        <v>4.5291080474853498</v>
      </c>
      <c r="F49" s="60">
        <v>30.8057861328125</v>
      </c>
      <c r="G49" s="61">
        <v>31.3436279296875</v>
      </c>
      <c r="H49" s="62"/>
      <c r="I49" s="63" t="s">
        <v>61</v>
      </c>
      <c r="J49" s="59">
        <v>53.898147583007798</v>
      </c>
      <c r="K49" s="59">
        <v>4.28314161300659</v>
      </c>
      <c r="L49" s="60">
        <v>24.592529296875</v>
      </c>
      <c r="M49" s="64">
        <v>24.9293212890625</v>
      </c>
      <c r="N49" s="65"/>
      <c r="O49" s="66" t="s">
        <v>61</v>
      </c>
      <c r="P49" s="67">
        <f t="shared" si="0"/>
        <v>7.4506759643555043</v>
      </c>
      <c r="Q49" s="68">
        <v>6.2132568359375</v>
      </c>
      <c r="R49" s="68">
        <v>6.414306640625</v>
      </c>
      <c r="S49" s="69">
        <v>0.50089836120605502</v>
      </c>
    </row>
    <row r="50" spans="1:19" x14ac:dyDescent="0.35">
      <c r="A50" s="56" t="s">
        <v>86</v>
      </c>
      <c r="B50" s="57">
        <v>24</v>
      </c>
      <c r="C50" s="58" t="s">
        <v>61</v>
      </c>
      <c r="D50" s="59">
        <v>61.047233581542997</v>
      </c>
      <c r="E50" s="59">
        <v>4.5291080474853498</v>
      </c>
      <c r="F50" s="60">
        <v>31.4744873046875</v>
      </c>
      <c r="G50" s="61">
        <v>32.0191650390625</v>
      </c>
      <c r="H50" s="62"/>
      <c r="I50" s="63" t="s">
        <v>61</v>
      </c>
      <c r="J50" s="59">
        <v>53.734832763671903</v>
      </c>
      <c r="K50" s="59">
        <v>4.28314161300659</v>
      </c>
      <c r="L50" s="60">
        <v>24.504638671875</v>
      </c>
      <c r="M50" s="64">
        <v>24.8385009765625</v>
      </c>
      <c r="N50" s="65"/>
      <c r="O50" s="66" t="s">
        <v>61</v>
      </c>
      <c r="P50" s="67">
        <f t="shared" si="0"/>
        <v>7.3124008178710938</v>
      </c>
      <c r="Q50" s="68">
        <v>6.9698486328125</v>
      </c>
      <c r="R50" s="68">
        <v>7.1806640625</v>
      </c>
      <c r="S50" s="69">
        <v>0.52414512634277299</v>
      </c>
    </row>
    <row r="51" spans="1:19" x14ac:dyDescent="0.35">
      <c r="A51" s="56" t="s">
        <v>87</v>
      </c>
      <c r="B51" s="57">
        <v>24</v>
      </c>
      <c r="C51" s="58" t="s">
        <v>61</v>
      </c>
      <c r="D51" s="59">
        <v>60.544677734375</v>
      </c>
      <c r="E51" s="59">
        <v>4.5291080474853498</v>
      </c>
      <c r="F51" s="60">
        <v>31.1802978515625</v>
      </c>
      <c r="G51" s="61">
        <v>31.711669921875</v>
      </c>
      <c r="H51" s="62"/>
      <c r="I51" s="63" t="s">
        <v>61</v>
      </c>
      <c r="J51" s="59">
        <v>53.344261169433601</v>
      </c>
      <c r="K51" s="59">
        <v>4.28314161300659</v>
      </c>
      <c r="L51" s="60">
        <v>24.6400146484375</v>
      </c>
      <c r="M51" s="64">
        <v>24.9713134765625</v>
      </c>
      <c r="N51" s="65"/>
      <c r="O51" s="66" t="s">
        <v>61</v>
      </c>
      <c r="P51" s="67">
        <f t="shared" si="0"/>
        <v>7.2004165649413991</v>
      </c>
      <c r="Q51" s="68">
        <v>6.540283203125</v>
      </c>
      <c r="R51" s="68">
        <v>6.7403564453125</v>
      </c>
      <c r="S51" s="69">
        <v>0.49805641174316401</v>
      </c>
    </row>
    <row r="52" spans="1:19" x14ac:dyDescent="0.35">
      <c r="A52" s="56" t="s">
        <v>88</v>
      </c>
      <c r="B52" s="57">
        <v>24</v>
      </c>
      <c r="C52" s="58" t="s">
        <v>61</v>
      </c>
      <c r="D52" s="59">
        <v>58.566825866699197</v>
      </c>
      <c r="E52" s="59">
        <v>4.5291080474853498</v>
      </c>
      <c r="F52" s="60">
        <v>30.4320068359375</v>
      </c>
      <c r="G52" s="61">
        <v>30.920166015625</v>
      </c>
      <c r="H52" s="62"/>
      <c r="I52" s="63" t="s">
        <v>61</v>
      </c>
      <c r="J52" s="59">
        <v>51.951560974121101</v>
      </c>
      <c r="K52" s="59">
        <v>4.28314161300659</v>
      </c>
      <c r="L52" s="60">
        <v>24.493408203125</v>
      </c>
      <c r="M52" s="64">
        <v>24.806640625</v>
      </c>
      <c r="N52" s="65"/>
      <c r="O52" s="66" t="s">
        <v>61</v>
      </c>
      <c r="P52" s="67">
        <f t="shared" si="0"/>
        <v>6.6152648925780966</v>
      </c>
      <c r="Q52" s="68">
        <v>5.9385986328125</v>
      </c>
      <c r="R52" s="68">
        <v>6.113525390625</v>
      </c>
      <c r="S52" s="69">
        <v>0.42700004577636702</v>
      </c>
    </row>
    <row r="53" spans="1:19" x14ac:dyDescent="0.35">
      <c r="A53" s="56" t="s">
        <v>89</v>
      </c>
      <c r="B53" s="57">
        <v>24</v>
      </c>
      <c r="C53" s="58" t="s">
        <v>61</v>
      </c>
      <c r="D53" s="59">
        <v>60.658355712890597</v>
      </c>
      <c r="E53" s="59">
        <v>4.5291004180908203</v>
      </c>
      <c r="F53" s="60">
        <v>29.5645751953125</v>
      </c>
      <c r="G53" s="61">
        <v>30.0703125</v>
      </c>
      <c r="H53" s="62"/>
      <c r="I53" s="63" t="s">
        <v>61</v>
      </c>
      <c r="J53" s="59">
        <v>53.521614074707003</v>
      </c>
      <c r="K53" s="59">
        <v>4.2831354141235396</v>
      </c>
      <c r="L53" s="60">
        <v>23.446044921875</v>
      </c>
      <c r="M53" s="64">
        <v>23.76318359375</v>
      </c>
      <c r="N53" s="65"/>
      <c r="O53" s="66" t="s">
        <v>61</v>
      </c>
      <c r="P53" s="67">
        <f t="shared" si="0"/>
        <v>7.1367416381835938</v>
      </c>
      <c r="Q53" s="68">
        <v>6.1185302734375</v>
      </c>
      <c r="R53" s="68">
        <v>6.30712890625</v>
      </c>
      <c r="S53" s="69">
        <v>0.47026252746581998</v>
      </c>
    </row>
    <row r="54" spans="1:19" x14ac:dyDescent="0.35">
      <c r="A54" s="56" t="s">
        <v>90</v>
      </c>
      <c r="B54" s="57">
        <v>24</v>
      </c>
      <c r="C54" s="58" t="s">
        <v>61</v>
      </c>
      <c r="D54" s="59">
        <v>61.087997436523402</v>
      </c>
      <c r="E54" s="59">
        <v>4.5291080474853498</v>
      </c>
      <c r="F54" s="60">
        <v>31.893798828125</v>
      </c>
      <c r="G54" s="61">
        <v>32.4461669921875</v>
      </c>
      <c r="H54" s="62"/>
      <c r="I54" s="63" t="s">
        <v>61</v>
      </c>
      <c r="J54" s="59">
        <v>54.081962585449197</v>
      </c>
      <c r="K54" s="59">
        <v>4.28314161300659</v>
      </c>
      <c r="L54" s="60">
        <v>25.76513671875</v>
      </c>
      <c r="M54" s="64">
        <v>26.1201171875</v>
      </c>
      <c r="N54" s="65"/>
      <c r="O54" s="66" t="s">
        <v>61</v>
      </c>
      <c r="P54" s="67">
        <f t="shared" si="0"/>
        <v>7.0060348510742045</v>
      </c>
      <c r="Q54" s="68">
        <v>6.128662109375</v>
      </c>
      <c r="R54" s="68">
        <v>6.3260498046875</v>
      </c>
      <c r="S54" s="69">
        <v>0.48802375793456998</v>
      </c>
    </row>
    <row r="55" spans="1:19" x14ac:dyDescent="0.35">
      <c r="A55" s="56" t="s">
        <v>91</v>
      </c>
      <c r="B55" s="57">
        <v>24</v>
      </c>
      <c r="C55" s="58" t="s">
        <v>61</v>
      </c>
      <c r="D55" s="59">
        <v>61.603595733642599</v>
      </c>
      <c r="E55" s="59">
        <v>4.5291080474853498</v>
      </c>
      <c r="F55" s="60">
        <v>32.6644287109375</v>
      </c>
      <c r="G55" s="61">
        <v>33.23876953125</v>
      </c>
      <c r="H55" s="62"/>
      <c r="I55" s="63" t="s">
        <v>61</v>
      </c>
      <c r="J55" s="59">
        <v>54.505126953125</v>
      </c>
      <c r="K55" s="59">
        <v>4.28314161300659</v>
      </c>
      <c r="L55" s="60">
        <v>25.4736328125</v>
      </c>
      <c r="M55" s="64">
        <v>25.8297119140625</v>
      </c>
      <c r="N55" s="65"/>
      <c r="O55" s="66" t="s">
        <v>61</v>
      </c>
      <c r="P55" s="67">
        <f t="shared" si="0"/>
        <v>7.0984687805175994</v>
      </c>
      <c r="Q55" s="68">
        <v>7.1907958984375</v>
      </c>
      <c r="R55" s="68">
        <v>7.4090576171875</v>
      </c>
      <c r="S55" s="69">
        <v>0.54499816894531306</v>
      </c>
    </row>
    <row r="56" spans="1:19" x14ac:dyDescent="0.35">
      <c r="A56" s="56" t="s">
        <v>6</v>
      </c>
      <c r="B56" s="70" t="s">
        <v>6</v>
      </c>
      <c r="C56" s="58" t="s">
        <v>61</v>
      </c>
      <c r="D56" s="59" t="s">
        <v>6</v>
      </c>
      <c r="E56" s="59" t="s">
        <v>6</v>
      </c>
      <c r="F56" s="60" t="s">
        <v>6</v>
      </c>
      <c r="G56" s="61" t="s">
        <v>6</v>
      </c>
      <c r="H56" s="62"/>
      <c r="I56" s="63" t="s">
        <v>61</v>
      </c>
      <c r="J56" s="59" t="s">
        <v>6</v>
      </c>
      <c r="K56" s="59" t="s">
        <v>6</v>
      </c>
      <c r="L56" s="60" t="s">
        <v>6</v>
      </c>
      <c r="M56" s="64" t="s">
        <v>6</v>
      </c>
      <c r="N56" s="65"/>
      <c r="O56" s="66" t="s">
        <v>6</v>
      </c>
      <c r="P56" s="67" t="str">
        <f t="shared" si="0"/>
        <v/>
      </c>
      <c r="Q56" s="68" t="s">
        <v>6</v>
      </c>
      <c r="R56" s="68" t="s">
        <v>6</v>
      </c>
      <c r="S56" s="69" t="s">
        <v>6</v>
      </c>
    </row>
    <row r="57" spans="1:19" x14ac:dyDescent="0.35">
      <c r="A57" s="56" t="s">
        <v>6</v>
      </c>
      <c r="B57" s="70" t="s">
        <v>6</v>
      </c>
      <c r="C57" s="58" t="s">
        <v>61</v>
      </c>
      <c r="D57" s="59" t="s">
        <v>6</v>
      </c>
      <c r="E57" s="59" t="s">
        <v>6</v>
      </c>
      <c r="F57" s="60" t="s">
        <v>6</v>
      </c>
      <c r="G57" s="61" t="s">
        <v>6</v>
      </c>
      <c r="H57" s="62"/>
      <c r="I57" s="63" t="s">
        <v>61</v>
      </c>
      <c r="J57" s="59" t="s">
        <v>6</v>
      </c>
      <c r="K57" s="59" t="s">
        <v>6</v>
      </c>
      <c r="L57" s="60" t="s">
        <v>6</v>
      </c>
      <c r="M57" s="64" t="s">
        <v>6</v>
      </c>
      <c r="N57" s="65"/>
      <c r="O57" s="66" t="s">
        <v>6</v>
      </c>
      <c r="P57" s="67" t="str">
        <f t="shared" si="0"/>
        <v/>
      </c>
      <c r="Q57" s="68" t="s">
        <v>6</v>
      </c>
      <c r="R57" s="68" t="s">
        <v>6</v>
      </c>
      <c r="S57" s="69" t="s">
        <v>6</v>
      </c>
    </row>
    <row r="58" spans="1:19" x14ac:dyDescent="0.35">
      <c r="A58" s="56" t="s">
        <v>6</v>
      </c>
      <c r="B58" s="70" t="s">
        <v>6</v>
      </c>
      <c r="C58" s="58" t="s">
        <v>61</v>
      </c>
      <c r="D58" s="59" t="s">
        <v>6</v>
      </c>
      <c r="E58" s="59" t="s">
        <v>6</v>
      </c>
      <c r="F58" s="60" t="s">
        <v>6</v>
      </c>
      <c r="G58" s="61" t="s">
        <v>6</v>
      </c>
      <c r="H58" s="62"/>
      <c r="I58" s="63" t="s">
        <v>61</v>
      </c>
      <c r="J58" s="59" t="s">
        <v>6</v>
      </c>
      <c r="K58" s="59" t="s">
        <v>6</v>
      </c>
      <c r="L58" s="60" t="s">
        <v>6</v>
      </c>
      <c r="M58" s="64" t="s">
        <v>6</v>
      </c>
      <c r="N58" s="65"/>
      <c r="O58" s="66" t="s">
        <v>6</v>
      </c>
      <c r="P58" s="67" t="str">
        <f t="shared" si="0"/>
        <v/>
      </c>
      <c r="Q58" s="68" t="s">
        <v>6</v>
      </c>
      <c r="R58" s="68" t="s">
        <v>6</v>
      </c>
      <c r="S58" s="69" t="s">
        <v>6</v>
      </c>
    </row>
    <row r="59" spans="1:19" x14ac:dyDescent="0.35">
      <c r="A59" s="56" t="s">
        <v>6</v>
      </c>
      <c r="B59" s="70" t="s">
        <v>6</v>
      </c>
      <c r="C59" s="58" t="s">
        <v>61</v>
      </c>
      <c r="D59" s="59" t="s">
        <v>6</v>
      </c>
      <c r="E59" s="59" t="s">
        <v>6</v>
      </c>
      <c r="F59" s="60" t="s">
        <v>6</v>
      </c>
      <c r="G59" s="61" t="s">
        <v>6</v>
      </c>
      <c r="H59" s="62"/>
      <c r="I59" s="63" t="s">
        <v>61</v>
      </c>
      <c r="J59" s="59" t="s">
        <v>6</v>
      </c>
      <c r="K59" s="59" t="s">
        <v>6</v>
      </c>
      <c r="L59" s="60" t="s">
        <v>6</v>
      </c>
      <c r="M59" s="64" t="s">
        <v>6</v>
      </c>
      <c r="N59" s="65"/>
      <c r="O59" s="66" t="s">
        <v>6</v>
      </c>
      <c r="P59" s="67" t="str">
        <f t="shared" si="0"/>
        <v/>
      </c>
      <c r="Q59" s="68" t="s">
        <v>6</v>
      </c>
      <c r="R59" s="68" t="s">
        <v>6</v>
      </c>
      <c r="S59" s="69" t="s">
        <v>6</v>
      </c>
    </row>
    <row r="60" spans="1:19" x14ac:dyDescent="0.35">
      <c r="A60" s="56" t="s">
        <v>6</v>
      </c>
      <c r="B60" s="70" t="s">
        <v>6</v>
      </c>
      <c r="C60" s="58" t="s">
        <v>61</v>
      </c>
      <c r="D60" s="59" t="s">
        <v>6</v>
      </c>
      <c r="E60" s="59" t="s">
        <v>6</v>
      </c>
      <c r="F60" s="60" t="s">
        <v>6</v>
      </c>
      <c r="G60" s="61" t="s">
        <v>6</v>
      </c>
      <c r="H60" s="62"/>
      <c r="I60" s="63" t="s">
        <v>61</v>
      </c>
      <c r="J60" s="59" t="s">
        <v>6</v>
      </c>
      <c r="K60" s="59" t="s">
        <v>6</v>
      </c>
      <c r="L60" s="60" t="s">
        <v>6</v>
      </c>
      <c r="M60" s="64" t="s">
        <v>6</v>
      </c>
      <c r="N60" s="65"/>
      <c r="O60" s="66" t="s">
        <v>6</v>
      </c>
      <c r="P60" s="67" t="str">
        <f t="shared" si="0"/>
        <v/>
      </c>
      <c r="Q60" s="68" t="s">
        <v>6</v>
      </c>
      <c r="R60" s="68" t="s">
        <v>6</v>
      </c>
      <c r="S60" s="69" t="s">
        <v>6</v>
      </c>
    </row>
    <row r="61" spans="1:19" x14ac:dyDescent="0.35">
      <c r="A61" s="56" t="s">
        <v>6</v>
      </c>
      <c r="B61" s="70" t="s">
        <v>6</v>
      </c>
      <c r="C61" s="58" t="s">
        <v>61</v>
      </c>
      <c r="D61" s="59" t="s">
        <v>6</v>
      </c>
      <c r="E61" s="59" t="s">
        <v>6</v>
      </c>
      <c r="F61" s="60" t="s">
        <v>6</v>
      </c>
      <c r="G61" s="61" t="s">
        <v>6</v>
      </c>
      <c r="H61" s="62"/>
      <c r="I61" s="63" t="s">
        <v>61</v>
      </c>
      <c r="J61" s="59" t="s">
        <v>6</v>
      </c>
      <c r="K61" s="59" t="s">
        <v>6</v>
      </c>
      <c r="L61" s="60" t="s">
        <v>6</v>
      </c>
      <c r="M61" s="64" t="s">
        <v>6</v>
      </c>
      <c r="N61" s="65"/>
      <c r="O61" s="66" t="s">
        <v>6</v>
      </c>
      <c r="P61" s="67" t="str">
        <f t="shared" si="0"/>
        <v/>
      </c>
      <c r="Q61" s="68" t="s">
        <v>6</v>
      </c>
      <c r="R61" s="68" t="s">
        <v>6</v>
      </c>
      <c r="S61" s="69" t="s">
        <v>6</v>
      </c>
    </row>
    <row r="62" spans="1:19" x14ac:dyDescent="0.35">
      <c r="A62" s="56" t="s">
        <v>6</v>
      </c>
      <c r="B62" s="70" t="s">
        <v>6</v>
      </c>
      <c r="C62" s="58" t="s">
        <v>61</v>
      </c>
      <c r="D62" s="59" t="s">
        <v>6</v>
      </c>
      <c r="E62" s="59" t="s">
        <v>6</v>
      </c>
      <c r="F62" s="60" t="s">
        <v>6</v>
      </c>
      <c r="G62" s="61" t="s">
        <v>6</v>
      </c>
      <c r="H62" s="62"/>
      <c r="I62" s="63" t="s">
        <v>61</v>
      </c>
      <c r="J62" s="59" t="s">
        <v>6</v>
      </c>
      <c r="K62" s="59" t="s">
        <v>6</v>
      </c>
      <c r="L62" s="60" t="s">
        <v>6</v>
      </c>
      <c r="M62" s="64" t="s">
        <v>6</v>
      </c>
      <c r="N62" s="65"/>
      <c r="O62" s="66" t="s">
        <v>6</v>
      </c>
      <c r="P62" s="67" t="str">
        <f t="shared" si="0"/>
        <v/>
      </c>
      <c r="Q62" s="68" t="s">
        <v>6</v>
      </c>
      <c r="R62" s="68" t="s">
        <v>6</v>
      </c>
      <c r="S62" s="69" t="s">
        <v>6</v>
      </c>
    </row>
    <row r="63" spans="1:19" x14ac:dyDescent="0.35">
      <c r="A63" s="56" t="s">
        <v>6</v>
      </c>
      <c r="B63" s="70" t="s">
        <v>6</v>
      </c>
      <c r="C63" s="58" t="s">
        <v>61</v>
      </c>
      <c r="D63" s="59" t="s">
        <v>6</v>
      </c>
      <c r="E63" s="59" t="s">
        <v>6</v>
      </c>
      <c r="F63" s="60" t="s">
        <v>6</v>
      </c>
      <c r="G63" s="61" t="s">
        <v>6</v>
      </c>
      <c r="H63" s="62"/>
      <c r="I63" s="63" t="s">
        <v>61</v>
      </c>
      <c r="J63" s="59" t="s">
        <v>6</v>
      </c>
      <c r="K63" s="59" t="s">
        <v>6</v>
      </c>
      <c r="L63" s="60" t="s">
        <v>6</v>
      </c>
      <c r="M63" s="64" t="s">
        <v>6</v>
      </c>
      <c r="N63" s="65"/>
      <c r="O63" s="66" t="s">
        <v>6</v>
      </c>
      <c r="P63" s="67" t="str">
        <f t="shared" si="0"/>
        <v/>
      </c>
      <c r="Q63" s="68" t="s">
        <v>6</v>
      </c>
      <c r="R63" s="68" t="s">
        <v>6</v>
      </c>
      <c r="S63" s="69" t="s">
        <v>6</v>
      </c>
    </row>
    <row r="64" spans="1:19" x14ac:dyDescent="0.35">
      <c r="A64" s="56" t="s">
        <v>6</v>
      </c>
      <c r="B64" s="70" t="s">
        <v>6</v>
      </c>
      <c r="C64" s="58" t="s">
        <v>61</v>
      </c>
      <c r="D64" s="59" t="s">
        <v>6</v>
      </c>
      <c r="E64" s="59" t="s">
        <v>6</v>
      </c>
      <c r="F64" s="60" t="s">
        <v>6</v>
      </c>
      <c r="G64" s="61" t="s">
        <v>6</v>
      </c>
      <c r="H64" s="62"/>
      <c r="I64" s="63" t="s">
        <v>61</v>
      </c>
      <c r="J64" s="59" t="s">
        <v>6</v>
      </c>
      <c r="K64" s="59" t="s">
        <v>6</v>
      </c>
      <c r="L64" s="60" t="s">
        <v>6</v>
      </c>
      <c r="M64" s="64" t="s">
        <v>6</v>
      </c>
      <c r="N64" s="65"/>
      <c r="O64" s="66" t="s">
        <v>6</v>
      </c>
      <c r="P64" s="67" t="str">
        <f t="shared" si="0"/>
        <v/>
      </c>
      <c r="Q64" s="68" t="s">
        <v>6</v>
      </c>
      <c r="R64" s="68" t="s">
        <v>6</v>
      </c>
      <c r="S64" s="69" t="s">
        <v>6</v>
      </c>
    </row>
    <row r="65" spans="1:19" x14ac:dyDescent="0.35">
      <c r="A65" s="56" t="s">
        <v>6</v>
      </c>
      <c r="B65" s="70" t="s">
        <v>6</v>
      </c>
      <c r="C65" s="58" t="s">
        <v>61</v>
      </c>
      <c r="D65" s="59" t="s">
        <v>6</v>
      </c>
      <c r="E65" s="59" t="s">
        <v>6</v>
      </c>
      <c r="F65" s="60" t="s">
        <v>6</v>
      </c>
      <c r="G65" s="61" t="s">
        <v>6</v>
      </c>
      <c r="H65" s="62"/>
      <c r="I65" s="63" t="s">
        <v>61</v>
      </c>
      <c r="J65" s="59" t="s">
        <v>6</v>
      </c>
      <c r="K65" s="59" t="s">
        <v>6</v>
      </c>
      <c r="L65" s="60" t="s">
        <v>6</v>
      </c>
      <c r="M65" s="64" t="s">
        <v>6</v>
      </c>
      <c r="N65" s="65"/>
      <c r="O65" s="66" t="s">
        <v>6</v>
      </c>
      <c r="P65" s="67" t="str">
        <f t="shared" si="0"/>
        <v/>
      </c>
      <c r="Q65" s="68" t="s">
        <v>6</v>
      </c>
      <c r="R65" s="68" t="s">
        <v>6</v>
      </c>
      <c r="S65" s="69" t="s">
        <v>6</v>
      </c>
    </row>
    <row r="66" spans="1:19" x14ac:dyDescent="0.35">
      <c r="A66" s="56" t="s">
        <v>6</v>
      </c>
      <c r="B66" s="70" t="s">
        <v>6</v>
      </c>
      <c r="C66" s="58" t="s">
        <v>61</v>
      </c>
      <c r="D66" s="59" t="s">
        <v>6</v>
      </c>
      <c r="E66" s="59" t="s">
        <v>6</v>
      </c>
      <c r="F66" s="60" t="s">
        <v>6</v>
      </c>
      <c r="G66" s="61" t="s">
        <v>6</v>
      </c>
      <c r="H66" s="62"/>
      <c r="I66" s="63" t="s">
        <v>61</v>
      </c>
      <c r="J66" s="59" t="s">
        <v>6</v>
      </c>
      <c r="K66" s="59" t="s">
        <v>6</v>
      </c>
      <c r="L66" s="60" t="s">
        <v>6</v>
      </c>
      <c r="M66" s="64" t="s">
        <v>6</v>
      </c>
      <c r="N66" s="65"/>
      <c r="O66" s="66" t="s">
        <v>6</v>
      </c>
      <c r="P66" s="67" t="str">
        <f t="shared" si="0"/>
        <v/>
      </c>
      <c r="Q66" s="68" t="s">
        <v>6</v>
      </c>
      <c r="R66" s="68" t="s">
        <v>6</v>
      </c>
      <c r="S66" s="69" t="s">
        <v>6</v>
      </c>
    </row>
    <row r="67" spans="1:19" x14ac:dyDescent="0.35">
      <c r="A67" s="56" t="s">
        <v>6</v>
      </c>
      <c r="B67" s="70" t="s">
        <v>6</v>
      </c>
      <c r="C67" s="58" t="s">
        <v>61</v>
      </c>
      <c r="D67" s="59" t="s">
        <v>6</v>
      </c>
      <c r="E67" s="59" t="s">
        <v>6</v>
      </c>
      <c r="F67" s="60" t="s">
        <v>6</v>
      </c>
      <c r="G67" s="61" t="s">
        <v>6</v>
      </c>
      <c r="H67" s="62"/>
      <c r="I67" s="63" t="s">
        <v>61</v>
      </c>
      <c r="J67" s="59" t="s">
        <v>6</v>
      </c>
      <c r="K67" s="59" t="s">
        <v>6</v>
      </c>
      <c r="L67" s="60" t="s">
        <v>6</v>
      </c>
      <c r="M67" s="64" t="s">
        <v>6</v>
      </c>
      <c r="N67" s="65"/>
      <c r="O67" s="66" t="s">
        <v>6</v>
      </c>
      <c r="P67" s="67" t="str">
        <f t="shared" si="0"/>
        <v/>
      </c>
      <c r="Q67" s="68" t="s">
        <v>6</v>
      </c>
      <c r="R67" s="68" t="s">
        <v>6</v>
      </c>
      <c r="S67" s="69" t="s">
        <v>6</v>
      </c>
    </row>
    <row r="68" spans="1:19" x14ac:dyDescent="0.35">
      <c r="A68" s="56" t="s">
        <v>6</v>
      </c>
      <c r="B68" s="70" t="s">
        <v>6</v>
      </c>
      <c r="C68" s="58" t="s">
        <v>61</v>
      </c>
      <c r="D68" s="59" t="s">
        <v>6</v>
      </c>
      <c r="E68" s="59" t="s">
        <v>6</v>
      </c>
      <c r="F68" s="60" t="s">
        <v>6</v>
      </c>
      <c r="G68" s="61" t="s">
        <v>6</v>
      </c>
      <c r="H68" s="62"/>
      <c r="I68" s="63" t="s">
        <v>61</v>
      </c>
      <c r="J68" s="59" t="s">
        <v>6</v>
      </c>
      <c r="K68" s="59" t="s">
        <v>6</v>
      </c>
      <c r="L68" s="60" t="s">
        <v>6</v>
      </c>
      <c r="M68" s="64" t="s">
        <v>6</v>
      </c>
      <c r="N68" s="65"/>
      <c r="O68" s="66" t="s">
        <v>6</v>
      </c>
      <c r="P68" s="67" t="str">
        <f t="shared" si="0"/>
        <v/>
      </c>
      <c r="Q68" s="68" t="s">
        <v>6</v>
      </c>
      <c r="R68" s="68" t="s">
        <v>6</v>
      </c>
      <c r="S68" s="69" t="s">
        <v>6</v>
      </c>
    </row>
    <row r="69" spans="1:19" x14ac:dyDescent="0.35">
      <c r="A69" s="56" t="s">
        <v>6</v>
      </c>
      <c r="B69" s="70" t="s">
        <v>6</v>
      </c>
      <c r="C69" s="58" t="s">
        <v>61</v>
      </c>
      <c r="D69" s="59" t="s">
        <v>6</v>
      </c>
      <c r="E69" s="59" t="s">
        <v>6</v>
      </c>
      <c r="F69" s="60" t="s">
        <v>6</v>
      </c>
      <c r="G69" s="61" t="s">
        <v>6</v>
      </c>
      <c r="H69" s="62"/>
      <c r="I69" s="63" t="s">
        <v>61</v>
      </c>
      <c r="J69" s="59" t="s">
        <v>6</v>
      </c>
      <c r="K69" s="59" t="s">
        <v>6</v>
      </c>
      <c r="L69" s="60" t="s">
        <v>6</v>
      </c>
      <c r="M69" s="64" t="s">
        <v>6</v>
      </c>
      <c r="N69" s="65"/>
      <c r="O69" s="66" t="s">
        <v>6</v>
      </c>
      <c r="P69" s="67" t="str">
        <f t="shared" si="0"/>
        <v/>
      </c>
      <c r="Q69" s="68" t="s">
        <v>6</v>
      </c>
      <c r="R69" s="68" t="s">
        <v>6</v>
      </c>
      <c r="S69" s="69" t="s">
        <v>6</v>
      </c>
    </row>
    <row r="70" spans="1:19" x14ac:dyDescent="0.35">
      <c r="A70" s="56" t="s">
        <v>6</v>
      </c>
      <c r="B70" s="70" t="s">
        <v>6</v>
      </c>
      <c r="C70" s="58" t="s">
        <v>61</v>
      </c>
      <c r="D70" s="59" t="s">
        <v>6</v>
      </c>
      <c r="E70" s="59" t="s">
        <v>6</v>
      </c>
      <c r="F70" s="60" t="s">
        <v>6</v>
      </c>
      <c r="G70" s="61" t="s">
        <v>6</v>
      </c>
      <c r="H70" s="62"/>
      <c r="I70" s="63" t="s">
        <v>61</v>
      </c>
      <c r="J70" s="59" t="s">
        <v>6</v>
      </c>
      <c r="K70" s="59" t="s">
        <v>6</v>
      </c>
      <c r="L70" s="60" t="s">
        <v>6</v>
      </c>
      <c r="M70" s="64" t="s">
        <v>6</v>
      </c>
      <c r="N70" s="65"/>
      <c r="O70" s="66" t="s">
        <v>6</v>
      </c>
      <c r="P70" s="67" t="str">
        <f t="shared" si="0"/>
        <v/>
      </c>
      <c r="Q70" s="68" t="s">
        <v>6</v>
      </c>
      <c r="R70" s="68" t="s">
        <v>6</v>
      </c>
      <c r="S70" s="69" t="s">
        <v>6</v>
      </c>
    </row>
    <row r="71" spans="1:19" x14ac:dyDescent="0.35">
      <c r="A71" s="56" t="s">
        <v>6</v>
      </c>
      <c r="B71" s="70" t="s">
        <v>6</v>
      </c>
      <c r="C71" s="58" t="s">
        <v>61</v>
      </c>
      <c r="D71" s="59" t="s">
        <v>6</v>
      </c>
      <c r="E71" s="59" t="s">
        <v>6</v>
      </c>
      <c r="F71" s="60" t="s">
        <v>6</v>
      </c>
      <c r="G71" s="61" t="s">
        <v>6</v>
      </c>
      <c r="H71" s="62"/>
      <c r="I71" s="63" t="s">
        <v>61</v>
      </c>
      <c r="J71" s="59" t="s">
        <v>6</v>
      </c>
      <c r="K71" s="59" t="s">
        <v>6</v>
      </c>
      <c r="L71" s="60" t="s">
        <v>6</v>
      </c>
      <c r="M71" s="64" t="s">
        <v>6</v>
      </c>
      <c r="N71" s="65"/>
      <c r="O71" s="66" t="s">
        <v>6</v>
      </c>
      <c r="P71" s="67" t="str">
        <f t="shared" si="0"/>
        <v/>
      </c>
      <c r="Q71" s="68" t="s">
        <v>6</v>
      </c>
      <c r="R71" s="68" t="s">
        <v>6</v>
      </c>
      <c r="S71" s="69" t="s">
        <v>6</v>
      </c>
    </row>
    <row r="72" spans="1:19" x14ac:dyDescent="0.35">
      <c r="A72" s="56" t="s">
        <v>6</v>
      </c>
      <c r="B72" s="70" t="s">
        <v>6</v>
      </c>
      <c r="C72" s="58" t="s">
        <v>61</v>
      </c>
      <c r="D72" s="59" t="s">
        <v>6</v>
      </c>
      <c r="E72" s="59" t="s">
        <v>6</v>
      </c>
      <c r="F72" s="60" t="s">
        <v>6</v>
      </c>
      <c r="G72" s="61" t="s">
        <v>6</v>
      </c>
      <c r="H72" s="62"/>
      <c r="I72" s="63" t="s">
        <v>61</v>
      </c>
      <c r="J72" s="59" t="s">
        <v>6</v>
      </c>
      <c r="K72" s="59" t="s">
        <v>6</v>
      </c>
      <c r="L72" s="60" t="s">
        <v>6</v>
      </c>
      <c r="M72" s="64" t="s">
        <v>6</v>
      </c>
      <c r="N72" s="65"/>
      <c r="O72" s="66" t="s">
        <v>6</v>
      </c>
      <c r="P72" s="67" t="str">
        <f t="shared" si="0"/>
        <v/>
      </c>
      <c r="Q72" s="68" t="s">
        <v>6</v>
      </c>
      <c r="R72" s="68" t="s">
        <v>6</v>
      </c>
      <c r="S72" s="69" t="s">
        <v>6</v>
      </c>
    </row>
    <row r="73" spans="1:19" x14ac:dyDescent="0.35">
      <c r="A73" s="56" t="s">
        <v>6</v>
      </c>
      <c r="B73" s="70" t="s">
        <v>6</v>
      </c>
      <c r="C73" s="58" t="s">
        <v>61</v>
      </c>
      <c r="D73" s="59" t="s">
        <v>6</v>
      </c>
      <c r="E73" s="59" t="s">
        <v>6</v>
      </c>
      <c r="F73" s="60" t="s">
        <v>6</v>
      </c>
      <c r="G73" s="61" t="s">
        <v>6</v>
      </c>
      <c r="H73" s="62"/>
      <c r="I73" s="63" t="s">
        <v>61</v>
      </c>
      <c r="J73" s="59" t="s">
        <v>6</v>
      </c>
      <c r="K73" s="59" t="s">
        <v>6</v>
      </c>
      <c r="L73" s="60" t="s">
        <v>6</v>
      </c>
      <c r="M73" s="64" t="s">
        <v>6</v>
      </c>
      <c r="N73" s="65"/>
      <c r="O73" s="66" t="s">
        <v>6</v>
      </c>
      <c r="P73" s="67" t="str">
        <f t="shared" si="0"/>
        <v/>
      </c>
      <c r="Q73" s="68" t="s">
        <v>6</v>
      </c>
      <c r="R73" s="68" t="s">
        <v>6</v>
      </c>
      <c r="S73" s="69" t="s">
        <v>6</v>
      </c>
    </row>
    <row r="74" spans="1:19" x14ac:dyDescent="0.35">
      <c r="A74" s="56" t="s">
        <v>6</v>
      </c>
      <c r="B74" s="70" t="s">
        <v>6</v>
      </c>
      <c r="C74" s="58" t="s">
        <v>61</v>
      </c>
      <c r="D74" s="59" t="s">
        <v>6</v>
      </c>
      <c r="E74" s="59" t="s">
        <v>6</v>
      </c>
      <c r="F74" s="60" t="s">
        <v>6</v>
      </c>
      <c r="G74" s="61" t="s">
        <v>6</v>
      </c>
      <c r="H74" s="62"/>
      <c r="I74" s="63" t="s">
        <v>61</v>
      </c>
      <c r="J74" s="59" t="s">
        <v>6</v>
      </c>
      <c r="K74" s="59" t="s">
        <v>6</v>
      </c>
      <c r="L74" s="60" t="s">
        <v>6</v>
      </c>
      <c r="M74" s="64" t="s">
        <v>6</v>
      </c>
      <c r="N74" s="65"/>
      <c r="O74" s="66" t="s">
        <v>6</v>
      </c>
      <c r="P74" s="67" t="str">
        <f t="shared" si="0"/>
        <v/>
      </c>
      <c r="Q74" s="68" t="s">
        <v>6</v>
      </c>
      <c r="R74" s="68" t="s">
        <v>6</v>
      </c>
      <c r="S74" s="69" t="s">
        <v>6</v>
      </c>
    </row>
    <row r="75" spans="1:19" x14ac:dyDescent="0.35">
      <c r="A75" s="56" t="s">
        <v>6</v>
      </c>
      <c r="B75" s="70" t="s">
        <v>6</v>
      </c>
      <c r="C75" s="58" t="s">
        <v>61</v>
      </c>
      <c r="D75" s="59" t="s">
        <v>6</v>
      </c>
      <c r="E75" s="59" t="s">
        <v>6</v>
      </c>
      <c r="F75" s="60" t="s">
        <v>6</v>
      </c>
      <c r="G75" s="61" t="s">
        <v>6</v>
      </c>
      <c r="H75" s="62"/>
      <c r="I75" s="63" t="s">
        <v>61</v>
      </c>
      <c r="J75" s="59" t="s">
        <v>6</v>
      </c>
      <c r="K75" s="59" t="s">
        <v>6</v>
      </c>
      <c r="L75" s="60" t="s">
        <v>6</v>
      </c>
      <c r="M75" s="64" t="s">
        <v>6</v>
      </c>
      <c r="N75" s="65"/>
      <c r="O75" s="66" t="s">
        <v>6</v>
      </c>
      <c r="P75" s="67" t="str">
        <f t="shared" si="0"/>
        <v/>
      </c>
      <c r="Q75" s="68" t="s">
        <v>6</v>
      </c>
      <c r="R75" s="68" t="s">
        <v>6</v>
      </c>
      <c r="S75" s="69" t="s">
        <v>6</v>
      </c>
    </row>
    <row r="76" spans="1:19" x14ac:dyDescent="0.35">
      <c r="A76" s="56" t="s">
        <v>6</v>
      </c>
      <c r="B76" s="70" t="s">
        <v>6</v>
      </c>
      <c r="C76" s="58" t="s">
        <v>61</v>
      </c>
      <c r="D76" s="59" t="s">
        <v>6</v>
      </c>
      <c r="E76" s="59" t="s">
        <v>6</v>
      </c>
      <c r="F76" s="60" t="s">
        <v>6</v>
      </c>
      <c r="G76" s="61" t="s">
        <v>6</v>
      </c>
      <c r="H76" s="62"/>
      <c r="I76" s="63" t="s">
        <v>61</v>
      </c>
      <c r="J76" s="59" t="s">
        <v>6</v>
      </c>
      <c r="K76" s="59" t="s">
        <v>6</v>
      </c>
      <c r="L76" s="60" t="s">
        <v>6</v>
      </c>
      <c r="M76" s="64" t="s">
        <v>6</v>
      </c>
      <c r="N76" s="65"/>
      <c r="O76" s="66" t="s">
        <v>6</v>
      </c>
      <c r="P76" s="67" t="str">
        <f t="shared" si="0"/>
        <v/>
      </c>
      <c r="Q76" s="68" t="s">
        <v>6</v>
      </c>
      <c r="R76" s="68" t="s">
        <v>6</v>
      </c>
      <c r="S76" s="69" t="s">
        <v>6</v>
      </c>
    </row>
    <row r="77" spans="1:19" x14ac:dyDescent="0.35">
      <c r="A77" s="56" t="s">
        <v>6</v>
      </c>
      <c r="B77" s="70" t="s">
        <v>6</v>
      </c>
      <c r="C77" s="58" t="s">
        <v>61</v>
      </c>
      <c r="D77" s="59" t="s">
        <v>6</v>
      </c>
      <c r="E77" s="59" t="s">
        <v>6</v>
      </c>
      <c r="F77" s="60" t="s">
        <v>6</v>
      </c>
      <c r="G77" s="61" t="s">
        <v>6</v>
      </c>
      <c r="H77" s="62"/>
      <c r="I77" s="63" t="s">
        <v>61</v>
      </c>
      <c r="J77" s="59" t="s">
        <v>6</v>
      </c>
      <c r="K77" s="59" t="s">
        <v>6</v>
      </c>
      <c r="L77" s="60" t="s">
        <v>6</v>
      </c>
      <c r="M77" s="64" t="s">
        <v>6</v>
      </c>
      <c r="N77" s="65"/>
      <c r="O77" s="66" t="s">
        <v>6</v>
      </c>
      <c r="P77" s="67" t="str">
        <f t="shared" si="0"/>
        <v/>
      </c>
      <c r="Q77" s="68" t="s">
        <v>6</v>
      </c>
      <c r="R77" s="68" t="s">
        <v>6</v>
      </c>
      <c r="S77" s="69" t="s">
        <v>6</v>
      </c>
    </row>
    <row r="78" spans="1:19" x14ac:dyDescent="0.35">
      <c r="A78" s="56" t="s">
        <v>6</v>
      </c>
      <c r="B78" s="70" t="s">
        <v>6</v>
      </c>
      <c r="C78" s="58" t="s">
        <v>61</v>
      </c>
      <c r="D78" s="59" t="s">
        <v>6</v>
      </c>
      <c r="E78" s="59" t="s">
        <v>6</v>
      </c>
      <c r="F78" s="60" t="s">
        <v>6</v>
      </c>
      <c r="G78" s="61" t="s">
        <v>6</v>
      </c>
      <c r="H78" s="62"/>
      <c r="I78" s="63" t="s">
        <v>61</v>
      </c>
      <c r="J78" s="59" t="s">
        <v>6</v>
      </c>
      <c r="K78" s="59" t="s">
        <v>6</v>
      </c>
      <c r="L78" s="60" t="s">
        <v>6</v>
      </c>
      <c r="M78" s="64" t="s">
        <v>6</v>
      </c>
      <c r="N78" s="65"/>
      <c r="O78" s="66" t="s">
        <v>6</v>
      </c>
      <c r="P78" s="67" t="str">
        <f t="shared" si="0"/>
        <v/>
      </c>
      <c r="Q78" s="68" t="s">
        <v>6</v>
      </c>
      <c r="R78" s="68" t="s">
        <v>6</v>
      </c>
      <c r="S78" s="69" t="s">
        <v>6</v>
      </c>
    </row>
    <row r="79" spans="1:19" x14ac:dyDescent="0.35">
      <c r="A79" s="56" t="s">
        <v>6</v>
      </c>
      <c r="B79" s="70" t="s">
        <v>6</v>
      </c>
      <c r="C79" s="58" t="s">
        <v>61</v>
      </c>
      <c r="D79" s="59" t="s">
        <v>6</v>
      </c>
      <c r="E79" s="59" t="s">
        <v>6</v>
      </c>
      <c r="F79" s="60" t="s">
        <v>6</v>
      </c>
      <c r="G79" s="61" t="s">
        <v>6</v>
      </c>
      <c r="H79" s="62"/>
      <c r="I79" s="63" t="s">
        <v>61</v>
      </c>
      <c r="J79" s="59" t="s">
        <v>6</v>
      </c>
      <c r="K79" s="59" t="s">
        <v>6</v>
      </c>
      <c r="L79" s="60" t="s">
        <v>6</v>
      </c>
      <c r="M79" s="64" t="s">
        <v>6</v>
      </c>
      <c r="N79" s="65"/>
      <c r="O79" s="66" t="s">
        <v>6</v>
      </c>
      <c r="P79" s="67" t="str">
        <f t="shared" si="0"/>
        <v/>
      </c>
      <c r="Q79" s="68" t="s">
        <v>6</v>
      </c>
      <c r="R79" s="68" t="s">
        <v>6</v>
      </c>
      <c r="S79" s="69" t="s">
        <v>6</v>
      </c>
    </row>
    <row r="80" spans="1:19" x14ac:dyDescent="0.35">
      <c r="A80" s="56" t="s">
        <v>6</v>
      </c>
      <c r="B80" s="70" t="s">
        <v>6</v>
      </c>
      <c r="C80" s="58" t="s">
        <v>61</v>
      </c>
      <c r="D80" s="59" t="s">
        <v>6</v>
      </c>
      <c r="E80" s="59" t="s">
        <v>6</v>
      </c>
      <c r="F80" s="60" t="s">
        <v>6</v>
      </c>
      <c r="G80" s="61" t="s">
        <v>6</v>
      </c>
      <c r="H80" s="62"/>
      <c r="I80" s="63" t="s">
        <v>61</v>
      </c>
      <c r="J80" s="59" t="s">
        <v>6</v>
      </c>
      <c r="K80" s="59" t="s">
        <v>6</v>
      </c>
      <c r="L80" s="60" t="s">
        <v>6</v>
      </c>
      <c r="M80" s="64" t="s">
        <v>6</v>
      </c>
      <c r="N80" s="65"/>
      <c r="O80" s="66" t="s">
        <v>6</v>
      </c>
      <c r="P80" s="67" t="str">
        <f t="shared" si="0"/>
        <v/>
      </c>
      <c r="Q80" s="68" t="s">
        <v>6</v>
      </c>
      <c r="R80" s="68" t="s">
        <v>6</v>
      </c>
      <c r="S80" s="69" t="s">
        <v>6</v>
      </c>
    </row>
    <row r="81" spans="1:19" x14ac:dyDescent="0.35">
      <c r="A81" s="56" t="s">
        <v>6</v>
      </c>
      <c r="B81" s="70" t="s">
        <v>6</v>
      </c>
      <c r="C81" s="58" t="s">
        <v>61</v>
      </c>
      <c r="D81" s="59" t="s">
        <v>6</v>
      </c>
      <c r="E81" s="59" t="s">
        <v>6</v>
      </c>
      <c r="F81" s="60" t="s">
        <v>6</v>
      </c>
      <c r="G81" s="61" t="s">
        <v>6</v>
      </c>
      <c r="H81" s="62"/>
      <c r="I81" s="63" t="s">
        <v>61</v>
      </c>
      <c r="J81" s="59" t="s">
        <v>6</v>
      </c>
      <c r="K81" s="59" t="s">
        <v>6</v>
      </c>
      <c r="L81" s="60" t="s">
        <v>6</v>
      </c>
      <c r="M81" s="64" t="s">
        <v>6</v>
      </c>
      <c r="N81" s="65"/>
      <c r="O81" s="66" t="s">
        <v>6</v>
      </c>
      <c r="P81" s="67" t="str">
        <f t="shared" si="0"/>
        <v/>
      </c>
      <c r="Q81" s="68" t="s">
        <v>6</v>
      </c>
      <c r="R81" s="68" t="s">
        <v>6</v>
      </c>
      <c r="S81" s="69" t="s">
        <v>6</v>
      </c>
    </row>
    <row r="82" spans="1:19" x14ac:dyDescent="0.35">
      <c r="A82" s="56" t="s">
        <v>6</v>
      </c>
      <c r="B82" s="70" t="s">
        <v>6</v>
      </c>
      <c r="C82" s="58" t="s">
        <v>61</v>
      </c>
      <c r="D82" s="59" t="s">
        <v>6</v>
      </c>
      <c r="E82" s="59" t="s">
        <v>6</v>
      </c>
      <c r="F82" s="60" t="s">
        <v>6</v>
      </c>
      <c r="G82" s="61" t="s">
        <v>6</v>
      </c>
      <c r="H82" s="62"/>
      <c r="I82" s="63" t="s">
        <v>61</v>
      </c>
      <c r="J82" s="59" t="s">
        <v>6</v>
      </c>
      <c r="K82" s="59" t="s">
        <v>6</v>
      </c>
      <c r="L82" s="60" t="s">
        <v>6</v>
      </c>
      <c r="M82" s="64" t="s">
        <v>6</v>
      </c>
      <c r="N82" s="65"/>
      <c r="O82" s="66" t="s">
        <v>6</v>
      </c>
      <c r="P82" s="67" t="str">
        <f t="shared" si="0"/>
        <v/>
      </c>
      <c r="Q82" s="68" t="s">
        <v>6</v>
      </c>
      <c r="R82" s="68" t="s">
        <v>6</v>
      </c>
      <c r="S82" s="69" t="s">
        <v>6</v>
      </c>
    </row>
    <row r="83" spans="1:19" x14ac:dyDescent="0.35">
      <c r="A83" s="56" t="s">
        <v>6</v>
      </c>
      <c r="B83" s="70" t="s">
        <v>6</v>
      </c>
      <c r="C83" s="58" t="s">
        <v>61</v>
      </c>
      <c r="D83" s="59" t="s">
        <v>6</v>
      </c>
      <c r="E83" s="59" t="s">
        <v>6</v>
      </c>
      <c r="F83" s="60" t="s">
        <v>6</v>
      </c>
      <c r="G83" s="61" t="s">
        <v>6</v>
      </c>
      <c r="H83" s="62"/>
      <c r="I83" s="63" t="s">
        <v>61</v>
      </c>
      <c r="J83" s="59" t="s">
        <v>6</v>
      </c>
      <c r="K83" s="59" t="s">
        <v>6</v>
      </c>
      <c r="L83" s="60" t="s">
        <v>6</v>
      </c>
      <c r="M83" s="64" t="s">
        <v>6</v>
      </c>
      <c r="N83" s="65"/>
      <c r="O83" s="66" t="s">
        <v>6</v>
      </c>
      <c r="P83" s="67" t="str">
        <f t="shared" si="0"/>
        <v/>
      </c>
      <c r="Q83" s="68" t="s">
        <v>6</v>
      </c>
      <c r="R83" s="68" t="s">
        <v>6</v>
      </c>
      <c r="S83" s="69" t="s">
        <v>6</v>
      </c>
    </row>
    <row r="84" spans="1:19" x14ac:dyDescent="0.35">
      <c r="A84" s="56" t="s">
        <v>6</v>
      </c>
      <c r="B84" s="70" t="s">
        <v>6</v>
      </c>
      <c r="C84" s="58" t="s">
        <v>61</v>
      </c>
      <c r="D84" s="59" t="s">
        <v>6</v>
      </c>
      <c r="E84" s="59" t="s">
        <v>6</v>
      </c>
      <c r="F84" s="60" t="s">
        <v>6</v>
      </c>
      <c r="G84" s="61" t="s">
        <v>6</v>
      </c>
      <c r="H84" s="62"/>
      <c r="I84" s="63" t="s">
        <v>61</v>
      </c>
      <c r="J84" s="59" t="s">
        <v>6</v>
      </c>
      <c r="K84" s="59" t="s">
        <v>6</v>
      </c>
      <c r="L84" s="60" t="s">
        <v>6</v>
      </c>
      <c r="M84" s="64" t="s">
        <v>6</v>
      </c>
      <c r="N84" s="65"/>
      <c r="O84" s="66" t="s">
        <v>6</v>
      </c>
      <c r="P84" s="67" t="str">
        <f t="shared" si="0"/>
        <v/>
      </c>
      <c r="Q84" s="68" t="s">
        <v>6</v>
      </c>
      <c r="R84" s="68" t="s">
        <v>6</v>
      </c>
      <c r="S84" s="69" t="s">
        <v>6</v>
      </c>
    </row>
    <row r="85" spans="1:19" x14ac:dyDescent="0.35">
      <c r="A85" s="56" t="s">
        <v>6</v>
      </c>
      <c r="B85" s="70" t="s">
        <v>6</v>
      </c>
      <c r="C85" s="58" t="s">
        <v>61</v>
      </c>
      <c r="D85" s="59" t="s">
        <v>6</v>
      </c>
      <c r="E85" s="59" t="s">
        <v>6</v>
      </c>
      <c r="F85" s="60" t="s">
        <v>6</v>
      </c>
      <c r="G85" s="61" t="s">
        <v>6</v>
      </c>
      <c r="H85" s="62"/>
      <c r="I85" s="63" t="s">
        <v>61</v>
      </c>
      <c r="J85" s="59" t="s">
        <v>6</v>
      </c>
      <c r="K85" s="59" t="s">
        <v>6</v>
      </c>
      <c r="L85" s="60" t="s">
        <v>6</v>
      </c>
      <c r="M85" s="64" t="s">
        <v>6</v>
      </c>
      <c r="N85" s="65"/>
      <c r="O85" s="66" t="s">
        <v>6</v>
      </c>
      <c r="P85" s="67" t="str">
        <f t="shared" si="0"/>
        <v/>
      </c>
      <c r="Q85" s="68" t="s">
        <v>6</v>
      </c>
      <c r="R85" s="68" t="s">
        <v>6</v>
      </c>
      <c r="S85" s="69" t="s">
        <v>6</v>
      </c>
    </row>
    <row r="86" spans="1:19" x14ac:dyDescent="0.35">
      <c r="A86" s="56" t="s">
        <v>6</v>
      </c>
      <c r="B86" s="70" t="s">
        <v>6</v>
      </c>
      <c r="C86" s="58" t="s">
        <v>61</v>
      </c>
      <c r="D86" s="59" t="s">
        <v>6</v>
      </c>
      <c r="E86" s="59" t="s">
        <v>6</v>
      </c>
      <c r="F86" s="60" t="s">
        <v>6</v>
      </c>
      <c r="G86" s="61" t="s">
        <v>6</v>
      </c>
      <c r="H86" s="62"/>
      <c r="I86" s="63" t="s">
        <v>61</v>
      </c>
      <c r="J86" s="59" t="s">
        <v>6</v>
      </c>
      <c r="K86" s="59" t="s">
        <v>6</v>
      </c>
      <c r="L86" s="60" t="s">
        <v>6</v>
      </c>
      <c r="M86" s="64" t="s">
        <v>6</v>
      </c>
      <c r="N86" s="65"/>
      <c r="O86" s="66" t="s">
        <v>6</v>
      </c>
      <c r="P86" s="67" t="str">
        <f t="shared" si="0"/>
        <v/>
      </c>
      <c r="Q86" s="68" t="s">
        <v>6</v>
      </c>
      <c r="R86" s="68" t="s">
        <v>6</v>
      </c>
      <c r="S86" s="69" t="s">
        <v>6</v>
      </c>
    </row>
    <row r="87" spans="1:19" x14ac:dyDescent="0.35">
      <c r="A87" s="56" t="s">
        <v>6</v>
      </c>
      <c r="B87" s="70" t="s">
        <v>6</v>
      </c>
      <c r="C87" s="58" t="s">
        <v>61</v>
      </c>
      <c r="D87" s="59" t="s">
        <v>6</v>
      </c>
      <c r="E87" s="59" t="s">
        <v>6</v>
      </c>
      <c r="F87" s="60" t="s">
        <v>6</v>
      </c>
      <c r="G87" s="61" t="s">
        <v>6</v>
      </c>
      <c r="H87" s="62"/>
      <c r="I87" s="63" t="s">
        <v>61</v>
      </c>
      <c r="J87" s="59" t="s">
        <v>6</v>
      </c>
      <c r="K87" s="59" t="s">
        <v>6</v>
      </c>
      <c r="L87" s="60" t="s">
        <v>6</v>
      </c>
      <c r="M87" s="64" t="s">
        <v>6</v>
      </c>
      <c r="N87" s="65"/>
      <c r="O87" s="66" t="s">
        <v>6</v>
      </c>
      <c r="P87" s="67" t="str">
        <f t="shared" si="0"/>
        <v/>
      </c>
      <c r="Q87" s="68" t="s">
        <v>6</v>
      </c>
      <c r="R87" s="68" t="s">
        <v>6</v>
      </c>
      <c r="S87" s="69" t="s">
        <v>6</v>
      </c>
    </row>
    <row r="88" spans="1:19" x14ac:dyDescent="0.35">
      <c r="A88" s="56" t="s">
        <v>6</v>
      </c>
      <c r="B88" s="70" t="s">
        <v>6</v>
      </c>
      <c r="C88" s="58" t="s">
        <v>61</v>
      </c>
      <c r="D88" s="59" t="s">
        <v>6</v>
      </c>
      <c r="E88" s="59" t="s">
        <v>6</v>
      </c>
      <c r="F88" s="60" t="s">
        <v>6</v>
      </c>
      <c r="G88" s="61" t="s">
        <v>6</v>
      </c>
      <c r="H88" s="62"/>
      <c r="I88" s="63" t="s">
        <v>61</v>
      </c>
      <c r="J88" s="59" t="s">
        <v>6</v>
      </c>
      <c r="K88" s="59" t="s">
        <v>6</v>
      </c>
      <c r="L88" s="60" t="s">
        <v>6</v>
      </c>
      <c r="M88" s="64" t="s">
        <v>6</v>
      </c>
      <c r="N88" s="65"/>
      <c r="O88" s="66" t="s">
        <v>6</v>
      </c>
      <c r="P88" s="67" t="str">
        <f t="shared" si="0"/>
        <v/>
      </c>
      <c r="Q88" s="68" t="s">
        <v>6</v>
      </c>
      <c r="R88" s="68" t="s">
        <v>6</v>
      </c>
      <c r="S88" s="69" t="s">
        <v>6</v>
      </c>
    </row>
    <row r="89" spans="1:19" x14ac:dyDescent="0.35">
      <c r="A89" s="56" t="s">
        <v>6</v>
      </c>
      <c r="B89" s="70" t="s">
        <v>6</v>
      </c>
      <c r="C89" s="58" t="s">
        <v>61</v>
      </c>
      <c r="D89" s="59" t="s">
        <v>6</v>
      </c>
      <c r="E89" s="59" t="s">
        <v>6</v>
      </c>
      <c r="F89" s="60" t="s">
        <v>6</v>
      </c>
      <c r="G89" s="61" t="s">
        <v>6</v>
      </c>
      <c r="H89" s="62"/>
      <c r="I89" s="63" t="s">
        <v>61</v>
      </c>
      <c r="J89" s="59" t="s">
        <v>6</v>
      </c>
      <c r="K89" s="59" t="s">
        <v>6</v>
      </c>
      <c r="L89" s="60" t="s">
        <v>6</v>
      </c>
      <c r="M89" s="64" t="s">
        <v>6</v>
      </c>
      <c r="N89" s="65"/>
      <c r="O89" s="66" t="s">
        <v>6</v>
      </c>
      <c r="P89" s="67" t="str">
        <f t="shared" ref="P89:P94" si="1">IF(OR(D89="",D89="-",J89="",J89="-"),"",D89-J89)</f>
        <v/>
      </c>
      <c r="Q89" s="68" t="s">
        <v>6</v>
      </c>
      <c r="R89" s="68" t="s">
        <v>6</v>
      </c>
      <c r="S89" s="69" t="s">
        <v>6</v>
      </c>
    </row>
    <row r="90" spans="1:19" x14ac:dyDescent="0.35">
      <c r="A90" s="56" t="s">
        <v>6</v>
      </c>
      <c r="B90" s="70" t="s">
        <v>6</v>
      </c>
      <c r="C90" s="58" t="s">
        <v>61</v>
      </c>
      <c r="D90" s="59" t="s">
        <v>6</v>
      </c>
      <c r="E90" s="59" t="s">
        <v>6</v>
      </c>
      <c r="F90" s="60" t="s">
        <v>6</v>
      </c>
      <c r="G90" s="61" t="s">
        <v>6</v>
      </c>
      <c r="H90" s="62"/>
      <c r="I90" s="63" t="s">
        <v>61</v>
      </c>
      <c r="J90" s="59" t="s">
        <v>6</v>
      </c>
      <c r="K90" s="59" t="s">
        <v>6</v>
      </c>
      <c r="L90" s="60" t="s">
        <v>6</v>
      </c>
      <c r="M90" s="64" t="s">
        <v>6</v>
      </c>
      <c r="N90" s="65"/>
      <c r="O90" s="66" t="s">
        <v>6</v>
      </c>
      <c r="P90" s="67" t="str">
        <f t="shared" si="1"/>
        <v/>
      </c>
      <c r="Q90" s="68" t="s">
        <v>6</v>
      </c>
      <c r="R90" s="68" t="s">
        <v>6</v>
      </c>
      <c r="S90" s="69" t="s">
        <v>6</v>
      </c>
    </row>
    <row r="91" spans="1:19" x14ac:dyDescent="0.35">
      <c r="A91" s="56" t="s">
        <v>6</v>
      </c>
      <c r="B91" s="70" t="s">
        <v>6</v>
      </c>
      <c r="C91" s="58" t="s">
        <v>61</v>
      </c>
      <c r="D91" s="59" t="s">
        <v>6</v>
      </c>
      <c r="E91" s="59" t="s">
        <v>6</v>
      </c>
      <c r="F91" s="60" t="s">
        <v>6</v>
      </c>
      <c r="G91" s="61" t="s">
        <v>6</v>
      </c>
      <c r="H91" s="62"/>
      <c r="I91" s="63" t="s">
        <v>61</v>
      </c>
      <c r="J91" s="59" t="s">
        <v>6</v>
      </c>
      <c r="K91" s="59" t="s">
        <v>6</v>
      </c>
      <c r="L91" s="60" t="s">
        <v>6</v>
      </c>
      <c r="M91" s="64" t="s">
        <v>6</v>
      </c>
      <c r="N91" s="65"/>
      <c r="O91" s="66" t="s">
        <v>6</v>
      </c>
      <c r="P91" s="67" t="str">
        <f t="shared" si="1"/>
        <v/>
      </c>
      <c r="Q91" s="68" t="s">
        <v>6</v>
      </c>
      <c r="R91" s="68" t="s">
        <v>6</v>
      </c>
      <c r="S91" s="69" t="s">
        <v>6</v>
      </c>
    </row>
    <row r="92" spans="1:19" x14ac:dyDescent="0.35">
      <c r="A92" s="56" t="s">
        <v>6</v>
      </c>
      <c r="B92" s="70" t="s">
        <v>6</v>
      </c>
      <c r="C92" s="58" t="s">
        <v>61</v>
      </c>
      <c r="D92" s="59" t="s">
        <v>6</v>
      </c>
      <c r="E92" s="59" t="s">
        <v>6</v>
      </c>
      <c r="F92" s="60" t="s">
        <v>6</v>
      </c>
      <c r="G92" s="61" t="s">
        <v>6</v>
      </c>
      <c r="H92" s="62"/>
      <c r="I92" s="63" t="s">
        <v>61</v>
      </c>
      <c r="J92" s="59" t="s">
        <v>6</v>
      </c>
      <c r="K92" s="59" t="s">
        <v>6</v>
      </c>
      <c r="L92" s="60" t="s">
        <v>6</v>
      </c>
      <c r="M92" s="64" t="s">
        <v>6</v>
      </c>
      <c r="N92" s="65"/>
      <c r="O92" s="66" t="s">
        <v>6</v>
      </c>
      <c r="P92" s="67" t="str">
        <f t="shared" si="1"/>
        <v/>
      </c>
      <c r="Q92" s="68" t="s">
        <v>6</v>
      </c>
      <c r="R92" s="68" t="s">
        <v>6</v>
      </c>
      <c r="S92" s="69" t="s">
        <v>6</v>
      </c>
    </row>
    <row r="93" spans="1:19" x14ac:dyDescent="0.35">
      <c r="A93" s="56" t="s">
        <v>6</v>
      </c>
      <c r="B93" s="70" t="s">
        <v>6</v>
      </c>
      <c r="C93" s="58" t="s">
        <v>61</v>
      </c>
      <c r="D93" s="59" t="s">
        <v>6</v>
      </c>
      <c r="E93" s="59" t="s">
        <v>6</v>
      </c>
      <c r="F93" s="60" t="s">
        <v>6</v>
      </c>
      <c r="G93" s="61" t="s">
        <v>6</v>
      </c>
      <c r="H93" s="62"/>
      <c r="I93" s="63" t="s">
        <v>61</v>
      </c>
      <c r="J93" s="59" t="s">
        <v>6</v>
      </c>
      <c r="K93" s="59" t="s">
        <v>6</v>
      </c>
      <c r="L93" s="60" t="s">
        <v>6</v>
      </c>
      <c r="M93" s="64" t="s">
        <v>6</v>
      </c>
      <c r="N93" s="65"/>
      <c r="O93" s="66" t="s">
        <v>6</v>
      </c>
      <c r="P93" s="67" t="str">
        <f t="shared" si="1"/>
        <v/>
      </c>
      <c r="Q93" s="68" t="s">
        <v>6</v>
      </c>
      <c r="R93" s="68" t="s">
        <v>6</v>
      </c>
      <c r="S93" s="69" t="s">
        <v>6</v>
      </c>
    </row>
    <row r="94" spans="1:19" ht="15" thickBot="1" x14ac:dyDescent="0.4">
      <c r="A94" s="56" t="s">
        <v>6</v>
      </c>
      <c r="B94" s="70" t="s">
        <v>6</v>
      </c>
      <c r="C94" s="58" t="s">
        <v>61</v>
      </c>
      <c r="D94" s="59" t="s">
        <v>6</v>
      </c>
      <c r="E94" s="59" t="s">
        <v>6</v>
      </c>
      <c r="F94" s="60" t="s">
        <v>6</v>
      </c>
      <c r="G94" s="61" t="s">
        <v>6</v>
      </c>
      <c r="H94" s="62"/>
      <c r="I94" s="63" t="s">
        <v>61</v>
      </c>
      <c r="J94" s="59" t="s">
        <v>6</v>
      </c>
      <c r="K94" s="59" t="s">
        <v>6</v>
      </c>
      <c r="L94" s="60" t="s">
        <v>6</v>
      </c>
      <c r="M94" s="64" t="s">
        <v>6</v>
      </c>
      <c r="N94" s="65"/>
      <c r="O94" s="66" t="s">
        <v>6</v>
      </c>
      <c r="P94" s="67" t="str">
        <f t="shared" si="1"/>
        <v/>
      </c>
      <c r="Q94" s="68" t="s">
        <v>6</v>
      </c>
      <c r="R94" s="68" t="s">
        <v>6</v>
      </c>
      <c r="S94" s="69" t="s">
        <v>6</v>
      </c>
    </row>
    <row r="95" spans="1:19" x14ac:dyDescent="0.35">
      <c r="A95" s="71" t="s">
        <v>92</v>
      </c>
      <c r="B95" s="72">
        <v>24</v>
      </c>
      <c r="C95" s="73" t="s">
        <v>61</v>
      </c>
      <c r="D95" s="74">
        <f>IF(SUM(D25:D94)=0,0,AVERAGE(D25:D94))</f>
        <v>60.766074642058342</v>
      </c>
      <c r="E95" s="74">
        <f>IF(SUM(E25:E94)=0,"-",AVERAGE(E25:E94))</f>
        <v>4.5291078013758508</v>
      </c>
      <c r="F95" s="75">
        <f>IF(SUM(F25:F94)=0,"-",AVERAGE(F25:F94))</f>
        <v>30.684617565524203</v>
      </c>
      <c r="G95" s="76">
        <f>IF(SUM(G25:G94)=0,"-",AVERAGE(G25:G94))</f>
        <v>31.211114698840738</v>
      </c>
      <c r="H95" s="75"/>
      <c r="I95" s="77" t="s">
        <v>61</v>
      </c>
      <c r="J95" s="74">
        <f>IF(SUM(J25:J94)=0,0,AVERAGE(J25:J94))</f>
        <v>53.531191179829264</v>
      </c>
      <c r="K95" s="74">
        <f>IF(SUM(K25:K94)=0,"-",AVERAGE(K25:K94))</f>
        <v>4.2831414130426211</v>
      </c>
      <c r="L95" s="75">
        <f>IF(SUM(L25:L94)=0,"-",AVERAGE(L25:L94))</f>
        <v>24.395584598664335</v>
      </c>
      <c r="M95" s="75">
        <f>IF(SUM(M25:M94)=0,"-",AVERAGE(M25:M94))</f>
        <v>24.725463867187518</v>
      </c>
      <c r="N95" s="78"/>
      <c r="O95" s="79" t="str">
        <f>IF(SUM(O25:O94)=0,"-",AVERAGE(O25:O94))</f>
        <v>-</v>
      </c>
      <c r="P95" s="80">
        <f>IF(SUM(P25:P94)=0,"-",AVERAGE(P25:P94))</f>
        <v>7.2348834622290834</v>
      </c>
      <c r="Q95" s="76">
        <f>IF(SUM(Q25:Q94)=0,"-",AVERAGE(Q25:Q94))</f>
        <v>6.289032966859879</v>
      </c>
      <c r="R95" s="76">
        <f>IF(SUM(R25:R94)=0,"-",AVERAGE(R25:R94))</f>
        <v>6.485650831653226</v>
      </c>
      <c r="S95" s="79">
        <f>IF(SUM(S25:S94)=0,"-",AVERAGE(S25:S94))</f>
        <v>0.48907061546079572</v>
      </c>
    </row>
    <row r="96" spans="1:19" ht="15" thickBot="1" x14ac:dyDescent="0.4">
      <c r="A96" s="81" t="s">
        <v>93</v>
      </c>
      <c r="B96" s="82">
        <f>SUM(B25:B94)</f>
        <v>744</v>
      </c>
      <c r="C96" s="81"/>
      <c r="D96" s="83"/>
      <c r="E96" s="83"/>
      <c r="F96" s="84">
        <f>SUM(F25:F94)</f>
        <v>951.22314453125034</v>
      </c>
      <c r="G96" s="85">
        <f>SUM(G25:G94)</f>
        <v>967.54455566406284</v>
      </c>
      <c r="H96" s="86"/>
      <c r="I96" s="83"/>
      <c r="J96" s="83"/>
      <c r="K96" s="83"/>
      <c r="L96" s="87">
        <f>SUM(L25:L94)</f>
        <v>756.26312255859443</v>
      </c>
      <c r="M96" s="88">
        <f>SUM(M25:M94)</f>
        <v>766.48937988281307</v>
      </c>
      <c r="N96" s="89"/>
      <c r="O96" s="90">
        <f>SUM(O25:O94)</f>
        <v>0</v>
      </c>
      <c r="P96" s="81"/>
      <c r="Q96" s="91">
        <f>SUM(Q25:Q94)</f>
        <v>194.96002197265625</v>
      </c>
      <c r="R96" s="91">
        <f>SUM(R25:R94)</f>
        <v>201.05517578125</v>
      </c>
      <c r="S96" s="90">
        <f>SUM(S25:S94)</f>
        <v>15.161189079284668</v>
      </c>
    </row>
    <row r="97" spans="1:19" x14ac:dyDescent="0.35">
      <c r="A97" s="92">
        <f>70-COUNTIF(A25:A94,"")</f>
        <v>31</v>
      </c>
      <c r="B97" s="92">
        <f>COUNT(B25:B94)</f>
        <v>31</v>
      </c>
      <c r="C97" s="92">
        <f>A97-B97</f>
        <v>0</v>
      </c>
      <c r="D97" s="93" t="s">
        <v>94</v>
      </c>
      <c r="E97" s="93">
        <v>5</v>
      </c>
      <c r="F97" s="94">
        <f>AVERAGE(F49:F55)</f>
        <v>31.145054408482142</v>
      </c>
      <c r="G97" s="95"/>
      <c r="H97" s="96"/>
      <c r="I97" s="96"/>
      <c r="J97" s="96"/>
      <c r="K97" s="96"/>
      <c r="L97" s="94">
        <f>AVERAGE(L49:L55)</f>
        <v>24.702200753348215</v>
      </c>
      <c r="M97" s="95"/>
      <c r="N97" s="95"/>
      <c r="O97" s="95"/>
      <c r="P97" s="95"/>
      <c r="Q97" s="94">
        <f>AVERAGE(Q49:Q55)</f>
        <v>6.4428536551339288</v>
      </c>
      <c r="R97" s="94"/>
      <c r="S97" s="97">
        <f>AVERAGE(S49:S55)</f>
        <v>0.49334062848772314</v>
      </c>
    </row>
    <row r="98" spans="1:19" x14ac:dyDescent="0.35">
      <c r="A98" s="22" t="s">
        <v>95</v>
      </c>
      <c r="B98" s="22"/>
      <c r="C98" s="22"/>
      <c r="D98" s="22"/>
      <c r="E98" s="22"/>
      <c r="F98" s="98"/>
      <c r="G98" s="98"/>
      <c r="H98" s="22"/>
      <c r="I98" s="22"/>
      <c r="J98" s="22"/>
      <c r="K98" s="22"/>
      <c r="L98" s="98"/>
      <c r="M98" s="22"/>
      <c r="N98" s="22"/>
      <c r="O98" s="22"/>
      <c r="P98" s="22"/>
      <c r="Q98" s="98">
        <v>0</v>
      </c>
      <c r="R98" s="98">
        <f>IF(R96=0,0,R97*$F$97)</f>
        <v>0</v>
      </c>
      <c r="S98" s="22">
        <v>0</v>
      </c>
    </row>
    <row r="99" spans="1:19" x14ac:dyDescent="0.35">
      <c r="A99" s="99" t="s">
        <v>96</v>
      </c>
      <c r="B99" s="99"/>
      <c r="C99" s="99"/>
      <c r="D99" s="99"/>
      <c r="E99" s="99"/>
      <c r="F99" s="100"/>
      <c r="G99" s="100"/>
      <c r="H99" s="99"/>
      <c r="I99" s="99"/>
      <c r="J99" s="99"/>
      <c r="K99" s="99"/>
      <c r="L99" s="100"/>
      <c r="M99" s="99"/>
      <c r="N99" s="99"/>
      <c r="O99" s="99"/>
      <c r="P99" s="99"/>
      <c r="Q99" s="100">
        <v>0</v>
      </c>
      <c r="R99" s="100">
        <v>0</v>
      </c>
      <c r="S99" s="100">
        <v>0</v>
      </c>
    </row>
    <row r="100" spans="1:19" ht="15.5" x14ac:dyDescent="0.35">
      <c r="A100" s="101" t="s">
        <v>97</v>
      </c>
      <c r="B100" s="101"/>
      <c r="C100" s="101"/>
      <c r="D100" s="101"/>
      <c r="E100" s="101"/>
      <c r="F100" s="102"/>
      <c r="G100" s="103"/>
      <c r="H100" s="101"/>
      <c r="I100" s="101"/>
      <c r="J100" s="101"/>
      <c r="K100" s="101"/>
      <c r="L100" s="102"/>
      <c r="M100" s="101"/>
      <c r="N100" s="101"/>
      <c r="O100" s="101"/>
      <c r="P100" s="101"/>
      <c r="Q100" s="102">
        <f>Q96+Q98-Q99</f>
        <v>194.96002197265625</v>
      </c>
      <c r="R100" s="102">
        <f>R96+R98-R99</f>
        <v>201.05517578125</v>
      </c>
      <c r="S100" s="104">
        <f>S96-M106</f>
        <v>14.966229057312011</v>
      </c>
    </row>
    <row r="101" spans="1:19" x14ac:dyDescent="0.35">
      <c r="A101" s="96"/>
      <c r="B101" s="96"/>
      <c r="C101" s="105"/>
      <c r="D101" s="105"/>
      <c r="E101" s="105"/>
      <c r="F101" s="9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96"/>
    </row>
    <row r="102" spans="1:19" x14ac:dyDescent="0.35">
      <c r="A102" s="106" t="s">
        <v>98</v>
      </c>
      <c r="B102" s="106"/>
      <c r="C102" s="3"/>
      <c r="D102" s="3"/>
      <c r="E102" s="3"/>
      <c r="F102" s="3"/>
      <c r="G102" s="3"/>
      <c r="H102" s="3"/>
      <c r="I102" s="3"/>
      <c r="J102" s="19"/>
      <c r="K102" s="19"/>
      <c r="L102" s="19"/>
      <c r="M102" s="3"/>
      <c r="N102" s="3"/>
      <c r="O102" s="3"/>
      <c r="P102" s="3"/>
      <c r="Q102" s="3"/>
      <c r="R102" s="3"/>
      <c r="S102" s="17"/>
    </row>
    <row r="103" spans="1:19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x14ac:dyDescent="0.35">
      <c r="A104" s="3" t="s">
        <v>99</v>
      </c>
      <c r="B104" s="3"/>
      <c r="C104" s="3"/>
      <c r="D104" s="3"/>
      <c r="E104" s="3"/>
      <c r="F104" s="17">
        <v>0</v>
      </c>
      <c r="G104" s="3" t="s">
        <v>100</v>
      </c>
      <c r="H104" s="3" t="s">
        <v>100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17.5" x14ac:dyDescent="0.35">
      <c r="A106" s="3" t="s">
        <v>101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07">
        <f>Q96*1/1000</f>
        <v>0.19496002197265624</v>
      </c>
      <c r="N106" s="3"/>
      <c r="O106" s="3" t="s">
        <v>102</v>
      </c>
      <c r="P106" s="3"/>
      <c r="Q106" s="3"/>
      <c r="R106" s="3"/>
      <c r="S106" s="3"/>
    </row>
    <row r="107" spans="1:19" x14ac:dyDescent="0.35">
      <c r="A107" s="3" t="s">
        <v>103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 t="s">
        <v>104</v>
      </c>
      <c r="P107" s="3"/>
      <c r="Q107" s="3"/>
      <c r="R107" s="3"/>
      <c r="S107" s="3"/>
    </row>
    <row r="108" spans="1:19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35">
      <c r="A109" s="3" t="s">
        <v>105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35">
      <c r="A110" s="3" t="s">
        <v>106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6" t="s">
        <v>107</v>
      </c>
      <c r="P110" s="3"/>
      <c r="Q110" s="3"/>
      <c r="R110" s="3"/>
      <c r="S110" s="3"/>
    </row>
    <row r="114" spans="1:20" x14ac:dyDescent="0.35">
      <c r="A114" s="1"/>
      <c r="B114" s="2"/>
      <c r="C114" s="3"/>
      <c r="D114" s="4"/>
      <c r="E114" s="3"/>
      <c r="F114" s="5"/>
      <c r="G114" s="5"/>
      <c r="H114" s="5"/>
      <c r="I114" s="5"/>
      <c r="J114" s="5"/>
      <c r="K114" s="5"/>
      <c r="L114" s="5"/>
      <c r="M114" s="5"/>
      <c r="N114" s="4"/>
      <c r="O114" s="3"/>
      <c r="P114" s="3"/>
      <c r="Q114" s="2"/>
      <c r="R114" s="2"/>
      <c r="S114" s="26"/>
      <c r="T114" s="6" t="s">
        <v>108</v>
      </c>
    </row>
    <row r="115" spans="1:20" ht="17.5" x14ac:dyDescent="0.35">
      <c r="A115" s="193" t="s">
        <v>236</v>
      </c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7"/>
      <c r="Q115" s="7"/>
      <c r="R115" s="2"/>
      <c r="S115" s="26"/>
      <c r="T115" s="8" t="s">
        <v>2</v>
      </c>
    </row>
    <row r="116" spans="1:20" ht="18" x14ac:dyDescent="0.4">
      <c r="A116" s="9" t="s">
        <v>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3"/>
      <c r="P116" s="2"/>
      <c r="Q116" s="2"/>
      <c r="R116" s="2"/>
      <c r="S116" s="26"/>
      <c r="T116" s="10" t="s">
        <v>109</v>
      </c>
    </row>
    <row r="117" spans="1:20" ht="17.5" x14ac:dyDescent="0.35">
      <c r="A117" s="11" t="s">
        <v>5</v>
      </c>
      <c r="B117" s="12"/>
      <c r="C117" s="13" t="s">
        <v>6</v>
      </c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3"/>
      <c r="P117" s="12"/>
      <c r="Q117" s="2"/>
      <c r="R117" s="2"/>
      <c r="S117" s="3"/>
      <c r="T117" s="10" t="s">
        <v>7</v>
      </c>
    </row>
    <row r="118" spans="1:20" ht="17.5" x14ac:dyDescent="0.35">
      <c r="A118" s="11" t="s">
        <v>8</v>
      </c>
      <c r="B118" s="3"/>
      <c r="C118" s="13" t="s">
        <v>110</v>
      </c>
      <c r="D118" s="2"/>
      <c r="E118" s="3"/>
      <c r="F118" s="3"/>
      <c r="G118" s="14"/>
      <c r="H118" s="14"/>
      <c r="I118" s="14"/>
      <c r="J118" s="14"/>
      <c r="K118" s="3"/>
      <c r="L118" s="14"/>
      <c r="M118" s="14"/>
      <c r="N118" s="14"/>
      <c r="O118" s="14"/>
      <c r="P118" s="3"/>
      <c r="Q118" s="3"/>
      <c r="R118" s="3"/>
      <c r="S118" s="3"/>
      <c r="T118" s="6" t="s">
        <v>10</v>
      </c>
    </row>
    <row r="119" spans="1:20" x14ac:dyDescent="0.35">
      <c r="A119" s="15" t="s">
        <v>111</v>
      </c>
      <c r="B119" s="12"/>
      <c r="C119" s="3"/>
      <c r="D119" s="3"/>
      <c r="E119" s="3" t="s">
        <v>12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7"/>
      <c r="Q119" s="17"/>
      <c r="R119" s="17"/>
      <c r="S119" s="3"/>
      <c r="T119" s="18" t="s">
        <v>13</v>
      </c>
    </row>
    <row r="120" spans="1:20" ht="17.5" x14ac:dyDescent="0.35">
      <c r="A120" s="19" t="s">
        <v>14</v>
      </c>
      <c r="B120" s="20"/>
      <c r="C120" s="19"/>
      <c r="D120" s="19"/>
      <c r="E120" s="19"/>
      <c r="F120" s="19"/>
      <c r="G120" s="19"/>
      <c r="H120" s="19"/>
      <c r="I120" s="19"/>
      <c r="J120" s="19"/>
      <c r="K120" s="21"/>
      <c r="L120" s="19"/>
      <c r="M120" s="19"/>
      <c r="N120" s="19"/>
      <c r="O120" s="19"/>
      <c r="P120" s="22"/>
      <c r="Q120" s="22"/>
      <c r="R120" s="22"/>
      <c r="S120" s="19"/>
      <c r="T120" s="108" t="s">
        <v>112</v>
      </c>
    </row>
    <row r="121" spans="1:20" x14ac:dyDescent="0.35">
      <c r="A121" s="3" t="s">
        <v>113</v>
      </c>
      <c r="B121" s="2"/>
      <c r="C121" s="3"/>
      <c r="D121" s="2"/>
      <c r="E121" s="3"/>
      <c r="F121" s="3"/>
      <c r="G121" s="3"/>
      <c r="H121" s="2"/>
      <c r="I121" s="2"/>
      <c r="J121" s="3" t="s">
        <v>19</v>
      </c>
      <c r="K121" s="3"/>
      <c r="L121" s="3"/>
      <c r="M121" s="3" t="s">
        <v>20</v>
      </c>
      <c r="N121" s="3"/>
      <c r="O121" s="3"/>
      <c r="P121" s="3"/>
      <c r="Q121" s="3"/>
      <c r="R121" s="2" t="s">
        <v>21</v>
      </c>
      <c r="S121" s="26"/>
      <c r="T121" s="26"/>
    </row>
    <row r="122" spans="1:20" x14ac:dyDescent="0.3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  <c r="S122" s="25"/>
      <c r="T122" s="25"/>
    </row>
    <row r="123" spans="1:20" x14ac:dyDescent="0.35">
      <c r="A123" s="19" t="s">
        <v>27</v>
      </c>
      <c r="B123" s="19"/>
      <c r="C123" s="19"/>
      <c r="D123" s="2" t="s">
        <v>28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"/>
      <c r="P123" s="3"/>
      <c r="Q123" s="3"/>
      <c r="R123" s="26"/>
      <c r="S123" s="26"/>
      <c r="T123" s="26"/>
    </row>
    <row r="124" spans="1:20" x14ac:dyDescent="0.35">
      <c r="A124" s="19" t="s">
        <v>114</v>
      </c>
      <c r="B124" s="19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6"/>
      <c r="S124" s="26"/>
      <c r="T124" s="26"/>
    </row>
    <row r="125" spans="1:20" x14ac:dyDescent="0.35">
      <c r="A125" s="19" t="s">
        <v>30</v>
      </c>
      <c r="B125" s="19"/>
      <c r="C125" s="1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6"/>
      <c r="S125" s="26"/>
      <c r="T125" s="26"/>
    </row>
    <row r="126" spans="1:20" x14ac:dyDescent="0.35">
      <c r="A126" s="19" t="s">
        <v>115</v>
      </c>
      <c r="B126" s="19"/>
      <c r="C126" s="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6"/>
      <c r="R126" s="26"/>
      <c r="S126" s="26"/>
      <c r="T126" s="3"/>
    </row>
    <row r="127" spans="1:20" x14ac:dyDescent="0.35">
      <c r="A127" s="19" t="s">
        <v>116</v>
      </c>
      <c r="B127" s="19"/>
      <c r="C127" s="1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6"/>
      <c r="R127" s="26"/>
      <c r="S127" s="26"/>
      <c r="T127" s="3"/>
    </row>
    <row r="128" spans="1:20" x14ac:dyDescent="0.35">
      <c r="A128" s="19" t="s">
        <v>33</v>
      </c>
      <c r="B128" s="19"/>
      <c r="C128" s="1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6"/>
      <c r="R128" s="26"/>
      <c r="S128" s="26"/>
      <c r="T128" s="3"/>
    </row>
    <row r="129" spans="1:20" x14ac:dyDescent="0.35">
      <c r="A129" s="19"/>
      <c r="B129" s="19"/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6"/>
      <c r="R129" s="26"/>
      <c r="S129" s="26"/>
      <c r="T129" s="3"/>
    </row>
    <row r="130" spans="1:20" x14ac:dyDescent="0.35">
      <c r="A130" s="19"/>
      <c r="B130" s="19"/>
      <c r="C130" s="1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6"/>
      <c r="R130" s="26"/>
      <c r="S130" s="26"/>
      <c r="T130" s="3"/>
    </row>
    <row r="131" spans="1:20" x14ac:dyDescent="0.35">
      <c r="A131" s="27" t="s">
        <v>34</v>
      </c>
      <c r="B131" s="27">
        <v>0</v>
      </c>
      <c r="C131" s="1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6"/>
      <c r="R131" s="26"/>
      <c r="S131" s="26"/>
      <c r="T131" s="3"/>
    </row>
    <row r="132" spans="1:20" ht="15" thickBot="1" x14ac:dyDescent="0.4">
      <c r="A132" s="19"/>
      <c r="B132" s="19"/>
      <c r="C132" s="1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6"/>
      <c r="R132" s="26"/>
      <c r="S132" s="26"/>
      <c r="T132" s="3"/>
    </row>
    <row r="133" spans="1:20" x14ac:dyDescent="0.35">
      <c r="A133" s="120"/>
      <c r="B133" s="121"/>
      <c r="C133" s="194" t="s">
        <v>117</v>
      </c>
      <c r="D133" s="195"/>
      <c r="E133" s="195"/>
      <c r="F133" s="195"/>
      <c r="G133" s="196"/>
      <c r="H133" s="122"/>
      <c r="I133" s="194" t="s">
        <v>118</v>
      </c>
      <c r="J133" s="195"/>
      <c r="K133" s="195"/>
      <c r="L133" s="195"/>
      <c r="M133" s="196"/>
      <c r="N133" s="122"/>
      <c r="O133" s="123"/>
      <c r="P133" s="124"/>
      <c r="Q133" s="122"/>
      <c r="R133" s="125"/>
      <c r="S133" s="126"/>
      <c r="T133" s="127"/>
    </row>
    <row r="134" spans="1:20" x14ac:dyDescent="0.35">
      <c r="A134" s="128" t="s">
        <v>37</v>
      </c>
      <c r="B134" s="129" t="s">
        <v>38</v>
      </c>
      <c r="C134" s="130" t="s">
        <v>119</v>
      </c>
      <c r="D134" s="131" t="s">
        <v>120</v>
      </c>
      <c r="E134" s="40" t="s">
        <v>121</v>
      </c>
      <c r="F134" s="131" t="s">
        <v>122</v>
      </c>
      <c r="G134" s="132" t="s">
        <v>123</v>
      </c>
      <c r="H134" s="19"/>
      <c r="I134" s="130" t="s">
        <v>124</v>
      </c>
      <c r="J134" s="131" t="s">
        <v>125</v>
      </c>
      <c r="K134" s="40" t="s">
        <v>126</v>
      </c>
      <c r="L134" s="131" t="s">
        <v>127</v>
      </c>
      <c r="M134" s="132" t="s">
        <v>128</v>
      </c>
      <c r="N134" s="42"/>
      <c r="O134" s="130" t="s">
        <v>48</v>
      </c>
      <c r="P134" s="133" t="s">
        <v>129</v>
      </c>
      <c r="Q134" s="40" t="s">
        <v>130</v>
      </c>
      <c r="R134" s="134" t="s">
        <v>131</v>
      </c>
      <c r="S134" s="135" t="s">
        <v>132</v>
      </c>
      <c r="T134" s="136" t="s">
        <v>50</v>
      </c>
    </row>
    <row r="135" spans="1:20" ht="15" thickBot="1" x14ac:dyDescent="0.4">
      <c r="A135" s="137"/>
      <c r="B135" s="138"/>
      <c r="C135" s="139" t="s">
        <v>51</v>
      </c>
      <c r="D135" s="140" t="s">
        <v>52</v>
      </c>
      <c r="E135" s="141" t="s">
        <v>53</v>
      </c>
      <c r="F135" s="140" t="s">
        <v>133</v>
      </c>
      <c r="G135" s="142" t="s">
        <v>59</v>
      </c>
      <c r="H135" s="143" t="s">
        <v>55</v>
      </c>
      <c r="I135" s="139" t="s">
        <v>51</v>
      </c>
      <c r="J135" s="140" t="s">
        <v>52</v>
      </c>
      <c r="K135" s="141" t="s">
        <v>53</v>
      </c>
      <c r="L135" s="140" t="s">
        <v>133</v>
      </c>
      <c r="M135" s="142" t="s">
        <v>59</v>
      </c>
      <c r="N135" s="144" t="s">
        <v>56</v>
      </c>
      <c r="O135" s="139" t="s">
        <v>58</v>
      </c>
      <c r="P135" s="145" t="s">
        <v>133</v>
      </c>
      <c r="Q135" s="141" t="s">
        <v>133</v>
      </c>
      <c r="R135" s="140" t="s">
        <v>133</v>
      </c>
      <c r="S135" s="146" t="s">
        <v>133</v>
      </c>
      <c r="T135" s="147" t="s">
        <v>59</v>
      </c>
    </row>
    <row r="136" spans="1:20" x14ac:dyDescent="0.35">
      <c r="A136" s="148" t="s">
        <v>208</v>
      </c>
      <c r="B136" s="149">
        <v>24</v>
      </c>
      <c r="C136" s="150" t="s">
        <v>61</v>
      </c>
      <c r="D136" s="151">
        <v>85.184097290039105</v>
      </c>
      <c r="E136" s="151">
        <v>5.7401866912841797</v>
      </c>
      <c r="F136" s="152">
        <v>98.44482421875</v>
      </c>
      <c r="G136" s="153" t="s">
        <v>61</v>
      </c>
      <c r="H136" s="154"/>
      <c r="I136" s="155" t="s">
        <v>61</v>
      </c>
      <c r="J136" s="151">
        <v>61.524055480957003</v>
      </c>
      <c r="K136" s="151">
        <v>4.2598314285278303</v>
      </c>
      <c r="L136" s="152">
        <v>97.603515625</v>
      </c>
      <c r="M136" s="156" t="s">
        <v>61</v>
      </c>
      <c r="N136" s="157"/>
      <c r="O136" s="158">
        <f t="shared" ref="O136:O199" si="2">IF(OR(D136="",D136="-",J136="",J136="-"),"",D136-J136)</f>
        <v>23.660041809082102</v>
      </c>
      <c r="P136" s="159">
        <v>0.84130859375</v>
      </c>
      <c r="Q136" s="160" t="s">
        <v>61</v>
      </c>
      <c r="R136" s="151" t="s">
        <v>61</v>
      </c>
      <c r="S136" s="161" t="s">
        <v>61</v>
      </c>
      <c r="T136" s="162">
        <v>2.3761367797851598</v>
      </c>
    </row>
    <row r="137" spans="1:20" x14ac:dyDescent="0.35">
      <c r="A137" s="148" t="s">
        <v>209</v>
      </c>
      <c r="B137" s="149">
        <v>24</v>
      </c>
      <c r="C137" s="150" t="s">
        <v>61</v>
      </c>
      <c r="D137" s="151">
        <v>79.048301696777301</v>
      </c>
      <c r="E137" s="151">
        <v>5.7401866912841797</v>
      </c>
      <c r="F137" s="152">
        <v>97.91162109375</v>
      </c>
      <c r="G137" s="153" t="s">
        <v>61</v>
      </c>
      <c r="H137" s="154"/>
      <c r="I137" s="155" t="s">
        <v>61</v>
      </c>
      <c r="J137" s="151">
        <v>57.893318176269503</v>
      </c>
      <c r="K137" s="151">
        <v>4.2598314285278303</v>
      </c>
      <c r="L137" s="152">
        <v>96.98193359375</v>
      </c>
      <c r="M137" s="156" t="s">
        <v>61</v>
      </c>
      <c r="N137" s="157"/>
      <c r="O137" s="158">
        <f t="shared" si="2"/>
        <v>21.154983520507798</v>
      </c>
      <c r="P137" s="159">
        <v>0.9296875</v>
      </c>
      <c r="Q137" s="160" t="s">
        <v>61</v>
      </c>
      <c r="R137" s="151" t="s">
        <v>61</v>
      </c>
      <c r="S137" s="161" t="s">
        <v>61</v>
      </c>
      <c r="T137" s="162">
        <v>2.11724853515625</v>
      </c>
    </row>
    <row r="138" spans="1:20" x14ac:dyDescent="0.35">
      <c r="A138" s="148" t="s">
        <v>210</v>
      </c>
      <c r="B138" s="149">
        <v>24</v>
      </c>
      <c r="C138" s="150" t="s">
        <v>61</v>
      </c>
      <c r="D138" s="151">
        <v>80.352470397949205</v>
      </c>
      <c r="E138" s="151">
        <v>5.7401866912841797</v>
      </c>
      <c r="F138" s="152">
        <v>97.39501953125</v>
      </c>
      <c r="G138" s="153" t="s">
        <v>61</v>
      </c>
      <c r="H138" s="154"/>
      <c r="I138" s="155" t="s">
        <v>61</v>
      </c>
      <c r="J138" s="151">
        <v>58.165824890136697</v>
      </c>
      <c r="K138" s="151">
        <v>4.2598314285278303</v>
      </c>
      <c r="L138" s="152">
        <v>96.46240234375</v>
      </c>
      <c r="M138" s="156" t="s">
        <v>61</v>
      </c>
      <c r="N138" s="157"/>
      <c r="O138" s="158">
        <f t="shared" si="2"/>
        <v>22.186645507812507</v>
      </c>
      <c r="P138" s="159">
        <v>0.9326171875</v>
      </c>
      <c r="Q138" s="160" t="s">
        <v>61</v>
      </c>
      <c r="R138" s="151" t="s">
        <v>61</v>
      </c>
      <c r="S138" s="161" t="s">
        <v>61</v>
      </c>
      <c r="T138" s="162">
        <v>2.2072372436523402</v>
      </c>
    </row>
    <row r="139" spans="1:20" x14ac:dyDescent="0.35">
      <c r="A139" s="148" t="s">
        <v>211</v>
      </c>
      <c r="B139" s="149">
        <v>24</v>
      </c>
      <c r="C139" s="150" t="s">
        <v>61</v>
      </c>
      <c r="D139" s="151">
        <v>87.9158935546875</v>
      </c>
      <c r="E139" s="151">
        <v>5.7401866912841797</v>
      </c>
      <c r="F139" s="152">
        <v>96.814453125</v>
      </c>
      <c r="G139" s="153" t="s">
        <v>61</v>
      </c>
      <c r="H139" s="154"/>
      <c r="I139" s="155" t="s">
        <v>61</v>
      </c>
      <c r="J139" s="151">
        <v>62.195686340332003</v>
      </c>
      <c r="K139" s="151">
        <v>4.2598314285278303</v>
      </c>
      <c r="L139" s="152">
        <v>95.91845703125</v>
      </c>
      <c r="M139" s="156" t="s">
        <v>61</v>
      </c>
      <c r="N139" s="157"/>
      <c r="O139" s="158">
        <f t="shared" si="2"/>
        <v>25.720207214355497</v>
      </c>
      <c r="P139" s="159">
        <v>0.89599609375</v>
      </c>
      <c r="Q139" s="160" t="s">
        <v>61</v>
      </c>
      <c r="R139" s="151" t="s">
        <v>61</v>
      </c>
      <c r="S139" s="161" t="s">
        <v>61</v>
      </c>
      <c r="T139" s="162">
        <v>2.5408248901367201</v>
      </c>
    </row>
    <row r="140" spans="1:20" x14ac:dyDescent="0.35">
      <c r="A140" s="148" t="s">
        <v>212</v>
      </c>
      <c r="B140" s="149">
        <v>24</v>
      </c>
      <c r="C140" s="150" t="s">
        <v>61</v>
      </c>
      <c r="D140" s="151">
        <v>85.827850341796903</v>
      </c>
      <c r="E140" s="151">
        <v>5.7401866912841797</v>
      </c>
      <c r="F140" s="152">
        <v>98.83740234375</v>
      </c>
      <c r="G140" s="153" t="s">
        <v>61</v>
      </c>
      <c r="H140" s="154"/>
      <c r="I140" s="155" t="s">
        <v>61</v>
      </c>
      <c r="J140" s="151">
        <v>61.483123779296903</v>
      </c>
      <c r="K140" s="151">
        <v>4.2598314285278303</v>
      </c>
      <c r="L140" s="152">
        <v>98.12841796875</v>
      </c>
      <c r="M140" s="156" t="s">
        <v>61</v>
      </c>
      <c r="N140" s="157"/>
      <c r="O140" s="158">
        <f t="shared" si="2"/>
        <v>24.3447265625</v>
      </c>
      <c r="P140" s="159">
        <v>0.708984375</v>
      </c>
      <c r="Q140" s="160" t="s">
        <v>61</v>
      </c>
      <c r="R140" s="151" t="s">
        <v>61</v>
      </c>
      <c r="S140" s="161" t="s">
        <v>61</v>
      </c>
      <c r="T140" s="162">
        <v>2.4454574584960902</v>
      </c>
    </row>
    <row r="141" spans="1:20" x14ac:dyDescent="0.35">
      <c r="A141" s="148" t="s">
        <v>213</v>
      </c>
      <c r="B141" s="149">
        <v>24</v>
      </c>
      <c r="C141" s="150" t="s">
        <v>61</v>
      </c>
      <c r="D141" s="151">
        <v>85.313171386718807</v>
      </c>
      <c r="E141" s="151">
        <v>5.7401866912841797</v>
      </c>
      <c r="F141" s="152">
        <v>97.4013671875</v>
      </c>
      <c r="G141" s="153" t="s">
        <v>61</v>
      </c>
      <c r="H141" s="154"/>
      <c r="I141" s="155" t="s">
        <v>61</v>
      </c>
      <c r="J141" s="151">
        <v>61.037300109863303</v>
      </c>
      <c r="K141" s="151">
        <v>4.2598314285278303</v>
      </c>
      <c r="L141" s="152">
        <v>96.76708984375</v>
      </c>
      <c r="M141" s="156" t="s">
        <v>61</v>
      </c>
      <c r="N141" s="157"/>
      <c r="O141" s="158">
        <f t="shared" si="2"/>
        <v>24.275871276855504</v>
      </c>
      <c r="P141" s="159">
        <v>0.63427734375</v>
      </c>
      <c r="Q141" s="160" t="s">
        <v>61</v>
      </c>
      <c r="R141" s="151" t="s">
        <v>61</v>
      </c>
      <c r="S141" s="161" t="s">
        <v>61</v>
      </c>
      <c r="T141" s="162">
        <v>2.4008255004882799</v>
      </c>
    </row>
    <row r="142" spans="1:20" x14ac:dyDescent="0.35">
      <c r="A142" s="148" t="s">
        <v>214</v>
      </c>
      <c r="B142" s="149">
        <v>24</v>
      </c>
      <c r="C142" s="150" t="s">
        <v>61</v>
      </c>
      <c r="D142" s="151">
        <v>80.416603088378906</v>
      </c>
      <c r="E142" s="151">
        <v>5.7401866912841797</v>
      </c>
      <c r="F142" s="152">
        <v>97.451171875</v>
      </c>
      <c r="G142" s="153" t="s">
        <v>61</v>
      </c>
      <c r="H142" s="154"/>
      <c r="I142" s="155" t="s">
        <v>61</v>
      </c>
      <c r="J142" s="151">
        <v>58.320655822753899</v>
      </c>
      <c r="K142" s="151">
        <v>4.2598314285278303</v>
      </c>
      <c r="L142" s="152">
        <v>96.80224609375</v>
      </c>
      <c r="M142" s="156" t="s">
        <v>61</v>
      </c>
      <c r="N142" s="157"/>
      <c r="O142" s="158">
        <f t="shared" si="2"/>
        <v>22.095947265625007</v>
      </c>
      <c r="P142" s="159">
        <v>0.64892578125</v>
      </c>
      <c r="Q142" s="160" t="s">
        <v>61</v>
      </c>
      <c r="R142" s="151" t="s">
        <v>61</v>
      </c>
      <c r="S142" s="161" t="s">
        <v>61</v>
      </c>
      <c r="T142" s="162">
        <v>2.1871414184570299</v>
      </c>
    </row>
    <row r="143" spans="1:20" x14ac:dyDescent="0.35">
      <c r="A143" s="148" t="s">
        <v>215</v>
      </c>
      <c r="B143" s="149">
        <v>24</v>
      </c>
      <c r="C143" s="150" t="s">
        <v>61</v>
      </c>
      <c r="D143" s="151">
        <v>74.896057128906307</v>
      </c>
      <c r="E143" s="151">
        <v>5.7401866912841797</v>
      </c>
      <c r="F143" s="152">
        <v>98.5712890625</v>
      </c>
      <c r="G143" s="153" t="s">
        <v>61</v>
      </c>
      <c r="H143" s="154"/>
      <c r="I143" s="155" t="s">
        <v>61</v>
      </c>
      <c r="J143" s="151">
        <v>55.269676208496101</v>
      </c>
      <c r="K143" s="151">
        <v>4.2598314285278303</v>
      </c>
      <c r="L143" s="152">
        <v>97.88134765625</v>
      </c>
      <c r="M143" s="156" t="s">
        <v>61</v>
      </c>
      <c r="N143" s="157"/>
      <c r="O143" s="158">
        <f t="shared" si="2"/>
        <v>19.626380920410206</v>
      </c>
      <c r="P143" s="159">
        <v>0.68994140625</v>
      </c>
      <c r="Q143" s="160" t="s">
        <v>61</v>
      </c>
      <c r="R143" s="151" t="s">
        <v>61</v>
      </c>
      <c r="S143" s="161" t="s">
        <v>61</v>
      </c>
      <c r="T143" s="162">
        <v>1.9668121337890601</v>
      </c>
    </row>
    <row r="144" spans="1:20" x14ac:dyDescent="0.35">
      <c r="A144" s="148" t="s">
        <v>216</v>
      </c>
      <c r="B144" s="149">
        <v>24</v>
      </c>
      <c r="C144" s="150" t="s">
        <v>61</v>
      </c>
      <c r="D144" s="151">
        <v>77.4537353515625</v>
      </c>
      <c r="E144" s="151">
        <v>5.7401866912841797</v>
      </c>
      <c r="F144" s="152">
        <v>96.76123046875</v>
      </c>
      <c r="G144" s="153" t="s">
        <v>61</v>
      </c>
      <c r="H144" s="154"/>
      <c r="I144" s="155" t="s">
        <v>61</v>
      </c>
      <c r="J144" s="151">
        <v>56.65478515625</v>
      </c>
      <c r="K144" s="151">
        <v>4.2598314285278303</v>
      </c>
      <c r="L144" s="152">
        <v>96.0166015625</v>
      </c>
      <c r="M144" s="156" t="s">
        <v>61</v>
      </c>
      <c r="N144" s="157"/>
      <c r="O144" s="158">
        <f t="shared" si="2"/>
        <v>20.7989501953125</v>
      </c>
      <c r="P144" s="159">
        <v>0.74462890625</v>
      </c>
      <c r="Q144" s="160" t="s">
        <v>61</v>
      </c>
      <c r="R144" s="151" t="s">
        <v>61</v>
      </c>
      <c r="S144" s="161" t="s">
        <v>61</v>
      </c>
      <c r="T144" s="162">
        <v>2.0487899780273402</v>
      </c>
    </row>
    <row r="145" spans="1:20" x14ac:dyDescent="0.35">
      <c r="A145" s="148" t="s">
        <v>217</v>
      </c>
      <c r="B145" s="149">
        <v>24</v>
      </c>
      <c r="C145" s="150" t="s">
        <v>61</v>
      </c>
      <c r="D145" s="151">
        <v>75.516349792480497</v>
      </c>
      <c r="E145" s="151">
        <v>5.7401866912841797</v>
      </c>
      <c r="F145" s="152">
        <v>99.072265625</v>
      </c>
      <c r="G145" s="153" t="s">
        <v>61</v>
      </c>
      <c r="H145" s="154"/>
      <c r="I145" s="155" t="s">
        <v>61</v>
      </c>
      <c r="J145" s="151">
        <v>55.937644958496101</v>
      </c>
      <c r="K145" s="151">
        <v>4.2598314285278303</v>
      </c>
      <c r="L145" s="152">
        <v>98.24658203125</v>
      </c>
      <c r="M145" s="156" t="s">
        <v>61</v>
      </c>
      <c r="N145" s="157"/>
      <c r="O145" s="158">
        <f t="shared" si="2"/>
        <v>19.578704833984396</v>
      </c>
      <c r="P145" s="159">
        <v>0.82568359375</v>
      </c>
      <c r="Q145" s="160" t="s">
        <v>61</v>
      </c>
      <c r="R145" s="151" t="s">
        <v>61</v>
      </c>
      <c r="S145" s="161" t="s">
        <v>61</v>
      </c>
      <c r="T145" s="162">
        <v>1.9789733886718801</v>
      </c>
    </row>
    <row r="146" spans="1:20" x14ac:dyDescent="0.35">
      <c r="A146" s="148" t="s">
        <v>218</v>
      </c>
      <c r="B146" s="149">
        <v>24</v>
      </c>
      <c r="C146" s="150" t="s">
        <v>61</v>
      </c>
      <c r="D146" s="151">
        <v>76.057411193847699</v>
      </c>
      <c r="E146" s="151">
        <v>5.7401866912841797</v>
      </c>
      <c r="F146" s="152">
        <v>98.69873046875</v>
      </c>
      <c r="G146" s="153" t="s">
        <v>61</v>
      </c>
      <c r="H146" s="154"/>
      <c r="I146" s="155" t="s">
        <v>61</v>
      </c>
      <c r="J146" s="151">
        <v>56.352378845214801</v>
      </c>
      <c r="K146" s="151">
        <v>4.2598314285278303</v>
      </c>
      <c r="L146" s="152">
        <v>97.87353515625</v>
      </c>
      <c r="M146" s="156" t="s">
        <v>61</v>
      </c>
      <c r="N146" s="157"/>
      <c r="O146" s="158">
        <f t="shared" si="2"/>
        <v>19.705032348632898</v>
      </c>
      <c r="P146" s="159">
        <v>0.8251953125</v>
      </c>
      <c r="Q146" s="160" t="s">
        <v>61</v>
      </c>
      <c r="R146" s="151" t="s">
        <v>61</v>
      </c>
      <c r="S146" s="161" t="s">
        <v>61</v>
      </c>
      <c r="T146" s="162">
        <v>1.9834289550781301</v>
      </c>
    </row>
    <row r="147" spans="1:20" x14ac:dyDescent="0.35">
      <c r="A147" s="148" t="s">
        <v>219</v>
      </c>
      <c r="B147" s="149">
        <v>24</v>
      </c>
      <c r="C147" s="150" t="s">
        <v>61</v>
      </c>
      <c r="D147" s="151">
        <v>72.252136230468807</v>
      </c>
      <c r="E147" s="151">
        <v>5.7401866912841797</v>
      </c>
      <c r="F147" s="152">
        <v>98.09716796875</v>
      </c>
      <c r="G147" s="153" t="s">
        <v>61</v>
      </c>
      <c r="H147" s="154"/>
      <c r="I147" s="155" t="s">
        <v>61</v>
      </c>
      <c r="J147" s="151">
        <v>53.891067504882798</v>
      </c>
      <c r="K147" s="151">
        <v>4.2598314285278303</v>
      </c>
      <c r="L147" s="152">
        <v>97.37548828125</v>
      </c>
      <c r="M147" s="156" t="s">
        <v>61</v>
      </c>
      <c r="N147" s="157"/>
      <c r="O147" s="158">
        <f t="shared" si="2"/>
        <v>18.361068725586009</v>
      </c>
      <c r="P147" s="159">
        <v>0.7216796875</v>
      </c>
      <c r="Q147" s="160" t="s">
        <v>61</v>
      </c>
      <c r="R147" s="151" t="s">
        <v>61</v>
      </c>
      <c r="S147" s="161" t="s">
        <v>61</v>
      </c>
      <c r="T147" s="162">
        <v>1.8332824707031301</v>
      </c>
    </row>
    <row r="148" spans="1:20" x14ac:dyDescent="0.35">
      <c r="A148" s="148" t="s">
        <v>220</v>
      </c>
      <c r="B148" s="149">
        <v>24</v>
      </c>
      <c r="C148" s="150" t="s">
        <v>61</v>
      </c>
      <c r="D148" s="151">
        <v>68.297378540039105</v>
      </c>
      <c r="E148" s="151">
        <v>5.7401866912841797</v>
      </c>
      <c r="F148" s="152">
        <v>99.3193359375</v>
      </c>
      <c r="G148" s="153" t="s">
        <v>61</v>
      </c>
      <c r="H148" s="154"/>
      <c r="I148" s="155" t="s">
        <v>61</v>
      </c>
      <c r="J148" s="151">
        <v>51.847465515136697</v>
      </c>
      <c r="K148" s="151">
        <v>4.2598314285278303</v>
      </c>
      <c r="L148" s="152">
        <v>98.58447265625</v>
      </c>
      <c r="M148" s="156" t="s">
        <v>61</v>
      </c>
      <c r="N148" s="157"/>
      <c r="O148" s="158">
        <f t="shared" si="2"/>
        <v>16.449913024902408</v>
      </c>
      <c r="P148" s="159">
        <v>0.73486328125</v>
      </c>
      <c r="Q148" s="160" t="s">
        <v>61</v>
      </c>
      <c r="R148" s="151" t="s">
        <v>61</v>
      </c>
      <c r="S148" s="161" t="s">
        <v>61</v>
      </c>
      <c r="T148" s="162">
        <v>1.6640625</v>
      </c>
    </row>
    <row r="149" spans="1:20" x14ac:dyDescent="0.35">
      <c r="A149" s="148" t="s">
        <v>221</v>
      </c>
      <c r="B149" s="149">
        <v>24</v>
      </c>
      <c r="C149" s="150" t="s">
        <v>61</v>
      </c>
      <c r="D149" s="151">
        <v>62.467132568359403</v>
      </c>
      <c r="E149" s="151">
        <v>5.7401866912841797</v>
      </c>
      <c r="F149" s="152">
        <v>99.37158203125</v>
      </c>
      <c r="G149" s="153" t="s">
        <v>61</v>
      </c>
      <c r="H149" s="154"/>
      <c r="I149" s="155" t="s">
        <v>61</v>
      </c>
      <c r="J149" s="151">
        <v>48.285476684570298</v>
      </c>
      <c r="K149" s="151">
        <v>4.2598314285278303</v>
      </c>
      <c r="L149" s="152">
        <v>98.60791015625</v>
      </c>
      <c r="M149" s="156" t="s">
        <v>61</v>
      </c>
      <c r="N149" s="157"/>
      <c r="O149" s="158">
        <f t="shared" si="2"/>
        <v>14.181655883789105</v>
      </c>
      <c r="P149" s="159">
        <v>0.763671875</v>
      </c>
      <c r="Q149" s="160" t="s">
        <v>61</v>
      </c>
      <c r="R149" s="151" t="s">
        <v>61</v>
      </c>
      <c r="S149" s="161" t="s">
        <v>61</v>
      </c>
      <c r="T149" s="162">
        <v>1.4385910034179701</v>
      </c>
    </row>
    <row r="150" spans="1:20" x14ac:dyDescent="0.35">
      <c r="A150" s="148" t="s">
        <v>222</v>
      </c>
      <c r="B150" s="149">
        <v>24</v>
      </c>
      <c r="C150" s="150" t="s">
        <v>61</v>
      </c>
      <c r="D150" s="151">
        <v>59.912101745605497</v>
      </c>
      <c r="E150" s="151">
        <v>5.7401866912841797</v>
      </c>
      <c r="F150" s="152">
        <v>99.16650390625</v>
      </c>
      <c r="G150" s="153" t="s">
        <v>61</v>
      </c>
      <c r="H150" s="154"/>
      <c r="I150" s="155" t="s">
        <v>61</v>
      </c>
      <c r="J150" s="151">
        <v>46.641952514648402</v>
      </c>
      <c r="K150" s="151">
        <v>4.2598314285278303</v>
      </c>
      <c r="L150" s="152">
        <v>98.38232421875</v>
      </c>
      <c r="M150" s="156" t="s">
        <v>61</v>
      </c>
      <c r="N150" s="157"/>
      <c r="O150" s="158">
        <f t="shared" si="2"/>
        <v>13.270149230957095</v>
      </c>
      <c r="P150" s="159">
        <v>0.7841796875</v>
      </c>
      <c r="Q150" s="160" t="s">
        <v>61</v>
      </c>
      <c r="R150" s="151" t="s">
        <v>61</v>
      </c>
      <c r="S150" s="161" t="s">
        <v>61</v>
      </c>
      <c r="T150" s="162">
        <v>1.34438323974609</v>
      </c>
    </row>
    <row r="151" spans="1:20" x14ac:dyDescent="0.35">
      <c r="A151" s="148" t="s">
        <v>223</v>
      </c>
      <c r="B151" s="149">
        <v>24</v>
      </c>
      <c r="C151" s="150" t="s">
        <v>61</v>
      </c>
      <c r="D151" s="151">
        <v>58.708457946777301</v>
      </c>
      <c r="E151" s="151">
        <v>5.7401866912841797</v>
      </c>
      <c r="F151" s="152">
        <v>99.1279296875</v>
      </c>
      <c r="G151" s="153" t="s">
        <v>61</v>
      </c>
      <c r="H151" s="154"/>
      <c r="I151" s="155" t="s">
        <v>61</v>
      </c>
      <c r="J151" s="151">
        <v>45.941444396972699</v>
      </c>
      <c r="K151" s="151">
        <v>4.2598314285278303</v>
      </c>
      <c r="L151" s="152">
        <v>98.3642578125</v>
      </c>
      <c r="M151" s="156" t="s">
        <v>61</v>
      </c>
      <c r="N151" s="157"/>
      <c r="O151" s="158">
        <f t="shared" si="2"/>
        <v>12.767013549804602</v>
      </c>
      <c r="P151" s="159">
        <v>0.763671875</v>
      </c>
      <c r="Q151" s="160" t="s">
        <v>61</v>
      </c>
      <c r="R151" s="151" t="s">
        <v>61</v>
      </c>
      <c r="S151" s="161" t="s">
        <v>61</v>
      </c>
      <c r="T151" s="162">
        <v>1.2928390502929701</v>
      </c>
    </row>
    <row r="152" spans="1:20" x14ac:dyDescent="0.35">
      <c r="A152" s="148" t="s">
        <v>224</v>
      </c>
      <c r="B152" s="149">
        <v>24</v>
      </c>
      <c r="C152" s="150" t="s">
        <v>61</v>
      </c>
      <c r="D152" s="151">
        <v>59.481765747070298</v>
      </c>
      <c r="E152" s="151">
        <v>5.7401866912841797</v>
      </c>
      <c r="F152" s="152">
        <v>98.98291015625</v>
      </c>
      <c r="G152" s="153" t="s">
        <v>61</v>
      </c>
      <c r="H152" s="154"/>
      <c r="I152" s="155" t="s">
        <v>61</v>
      </c>
      <c r="J152" s="151">
        <v>46.434539794921903</v>
      </c>
      <c r="K152" s="151">
        <v>4.2598314285278303</v>
      </c>
      <c r="L152" s="152">
        <v>98.2529296875</v>
      </c>
      <c r="M152" s="156" t="s">
        <v>61</v>
      </c>
      <c r="N152" s="157"/>
      <c r="O152" s="158">
        <f t="shared" si="2"/>
        <v>13.047225952148395</v>
      </c>
      <c r="P152" s="159">
        <v>0.72998046875</v>
      </c>
      <c r="Q152" s="160" t="s">
        <v>61</v>
      </c>
      <c r="R152" s="151" t="s">
        <v>61</v>
      </c>
      <c r="S152" s="161" t="s">
        <v>61</v>
      </c>
      <c r="T152" s="162">
        <v>1.3179016113281301</v>
      </c>
    </row>
    <row r="153" spans="1:20" x14ac:dyDescent="0.35">
      <c r="A153" s="148" t="s">
        <v>225</v>
      </c>
      <c r="B153" s="149">
        <v>24</v>
      </c>
      <c r="C153" s="150" t="s">
        <v>61</v>
      </c>
      <c r="D153" s="151">
        <v>56.062530517578097</v>
      </c>
      <c r="E153" s="151">
        <v>5.7401866912841797</v>
      </c>
      <c r="F153" s="152">
        <v>99.501953125</v>
      </c>
      <c r="G153" s="153" t="s">
        <v>61</v>
      </c>
      <c r="H153" s="154"/>
      <c r="I153" s="155" t="s">
        <v>61</v>
      </c>
      <c r="J153" s="151">
        <v>44.488151550292997</v>
      </c>
      <c r="K153" s="151">
        <v>4.2598314285278303</v>
      </c>
      <c r="L153" s="152">
        <v>98.79150390625</v>
      </c>
      <c r="M153" s="156" t="s">
        <v>61</v>
      </c>
      <c r="N153" s="157"/>
      <c r="O153" s="158">
        <f t="shared" si="2"/>
        <v>11.574378967285099</v>
      </c>
      <c r="P153" s="159">
        <v>0.71044921875</v>
      </c>
      <c r="Q153" s="160" t="s">
        <v>61</v>
      </c>
      <c r="R153" s="151" t="s">
        <v>61</v>
      </c>
      <c r="S153" s="161" t="s">
        <v>61</v>
      </c>
      <c r="T153" s="162">
        <v>1.17598724365234</v>
      </c>
    </row>
    <row r="154" spans="1:20" x14ac:dyDescent="0.35">
      <c r="A154" s="148" t="s">
        <v>226</v>
      </c>
      <c r="B154" s="149">
        <v>24</v>
      </c>
      <c r="C154" s="150" t="s">
        <v>61</v>
      </c>
      <c r="D154" s="151">
        <v>59.377220153808601</v>
      </c>
      <c r="E154" s="151">
        <v>5.7401866912841797</v>
      </c>
      <c r="F154" s="152">
        <v>98.87646484375</v>
      </c>
      <c r="G154" s="153" t="s">
        <v>61</v>
      </c>
      <c r="H154" s="154"/>
      <c r="I154" s="155" t="s">
        <v>61</v>
      </c>
      <c r="J154" s="151">
        <v>46.308021545410199</v>
      </c>
      <c r="K154" s="151">
        <v>4.2598314285278303</v>
      </c>
      <c r="L154" s="152">
        <v>98.14794921875</v>
      </c>
      <c r="M154" s="156" t="s">
        <v>61</v>
      </c>
      <c r="N154" s="157"/>
      <c r="O154" s="158">
        <f t="shared" si="2"/>
        <v>13.069198608398402</v>
      </c>
      <c r="P154" s="159">
        <v>0.728515625</v>
      </c>
      <c r="Q154" s="160" t="s">
        <v>61</v>
      </c>
      <c r="R154" s="151" t="s">
        <v>61</v>
      </c>
      <c r="S154" s="161" t="s">
        <v>61</v>
      </c>
      <c r="T154" s="162">
        <v>1.3184890747070299</v>
      </c>
    </row>
    <row r="155" spans="1:20" x14ac:dyDescent="0.35">
      <c r="A155" s="148" t="s">
        <v>227</v>
      </c>
      <c r="B155" s="149">
        <v>24</v>
      </c>
      <c r="C155" s="150" t="s">
        <v>61</v>
      </c>
      <c r="D155" s="151">
        <v>71.710166931152301</v>
      </c>
      <c r="E155" s="151">
        <v>5.7401866912841797</v>
      </c>
      <c r="F155" s="152">
        <v>97.51611328125</v>
      </c>
      <c r="G155" s="153" t="s">
        <v>61</v>
      </c>
      <c r="H155" s="154"/>
      <c r="I155" s="155" t="s">
        <v>61</v>
      </c>
      <c r="J155" s="151">
        <v>53.562980651855497</v>
      </c>
      <c r="K155" s="151">
        <v>4.2598314285278303</v>
      </c>
      <c r="L155" s="152">
        <v>96.806640625</v>
      </c>
      <c r="M155" s="156" t="s">
        <v>61</v>
      </c>
      <c r="N155" s="157"/>
      <c r="O155" s="158">
        <f t="shared" si="2"/>
        <v>18.147186279296804</v>
      </c>
      <c r="P155" s="159">
        <v>0.70947265625</v>
      </c>
      <c r="Q155" s="160" t="s">
        <v>61</v>
      </c>
      <c r="R155" s="151" t="s">
        <v>61</v>
      </c>
      <c r="S155" s="161" t="s">
        <v>61</v>
      </c>
      <c r="T155" s="162">
        <v>1.8008499145507799</v>
      </c>
    </row>
    <row r="156" spans="1:20" x14ac:dyDescent="0.35">
      <c r="A156" s="148" t="s">
        <v>228</v>
      </c>
      <c r="B156" s="149">
        <v>24</v>
      </c>
      <c r="C156" s="150" t="s">
        <v>61</v>
      </c>
      <c r="D156" s="151">
        <v>73.131172180175795</v>
      </c>
      <c r="E156" s="151">
        <v>5.7401866912841797</v>
      </c>
      <c r="F156" s="152">
        <v>97.73828125</v>
      </c>
      <c r="G156" s="153" t="s">
        <v>61</v>
      </c>
      <c r="H156" s="154"/>
      <c r="I156" s="155" t="s">
        <v>61</v>
      </c>
      <c r="J156" s="151">
        <v>54.420730590820298</v>
      </c>
      <c r="K156" s="151">
        <v>4.2598314285278303</v>
      </c>
      <c r="L156" s="152">
        <v>97.06103515625</v>
      </c>
      <c r="M156" s="156" t="s">
        <v>61</v>
      </c>
      <c r="N156" s="157"/>
      <c r="O156" s="158">
        <f t="shared" si="2"/>
        <v>18.710441589355497</v>
      </c>
      <c r="P156" s="159">
        <v>0.67724609375</v>
      </c>
      <c r="Q156" s="160" t="s">
        <v>61</v>
      </c>
      <c r="R156" s="151" t="s">
        <v>61</v>
      </c>
      <c r="S156" s="161" t="s">
        <v>61</v>
      </c>
      <c r="T156" s="162">
        <v>1.8590393066406301</v>
      </c>
    </row>
    <row r="157" spans="1:20" x14ac:dyDescent="0.35">
      <c r="A157" s="148" t="s">
        <v>229</v>
      </c>
      <c r="B157" s="149">
        <v>24</v>
      </c>
      <c r="C157" s="150" t="s">
        <v>61</v>
      </c>
      <c r="D157" s="151">
        <v>71.844718933105497</v>
      </c>
      <c r="E157" s="151">
        <v>5.7401866912841797</v>
      </c>
      <c r="F157" s="152">
        <v>98.37939453125</v>
      </c>
      <c r="G157" s="153" t="s">
        <v>61</v>
      </c>
      <c r="H157" s="154"/>
      <c r="I157" s="155" t="s">
        <v>61</v>
      </c>
      <c r="J157" s="151">
        <v>53.918800354003899</v>
      </c>
      <c r="K157" s="151">
        <v>4.2598314285278303</v>
      </c>
      <c r="L157" s="152">
        <v>97.69384765625</v>
      </c>
      <c r="M157" s="156" t="s">
        <v>61</v>
      </c>
      <c r="N157" s="157"/>
      <c r="O157" s="158">
        <f t="shared" si="2"/>
        <v>17.925918579101598</v>
      </c>
      <c r="P157" s="159">
        <v>0.685546875</v>
      </c>
      <c r="Q157" s="160" t="s">
        <v>61</v>
      </c>
      <c r="R157" s="151" t="s">
        <v>61</v>
      </c>
      <c r="S157" s="161" t="s">
        <v>61</v>
      </c>
      <c r="T157" s="162">
        <v>1.7938537597656301</v>
      </c>
    </row>
    <row r="158" spans="1:20" x14ac:dyDescent="0.35">
      <c r="A158" s="148" t="s">
        <v>230</v>
      </c>
      <c r="B158" s="149">
        <v>24</v>
      </c>
      <c r="C158" s="150" t="s">
        <v>61</v>
      </c>
      <c r="D158" s="151">
        <v>64.284240722656307</v>
      </c>
      <c r="E158" s="151">
        <v>5.7401866912841797</v>
      </c>
      <c r="F158" s="152">
        <v>98.8349609375</v>
      </c>
      <c r="G158" s="153" t="s">
        <v>61</v>
      </c>
      <c r="H158" s="154"/>
      <c r="I158" s="155" t="s">
        <v>61</v>
      </c>
      <c r="J158" s="151">
        <v>49.347732543945298</v>
      </c>
      <c r="K158" s="151">
        <v>4.2598314285278303</v>
      </c>
      <c r="L158" s="152">
        <v>98.16064453125</v>
      </c>
      <c r="M158" s="156" t="s">
        <v>61</v>
      </c>
      <c r="N158" s="157"/>
      <c r="O158" s="158">
        <f t="shared" si="2"/>
        <v>14.936508178711009</v>
      </c>
      <c r="P158" s="159">
        <v>0.67431640625</v>
      </c>
      <c r="Q158" s="160" t="s">
        <v>61</v>
      </c>
      <c r="R158" s="151" t="s">
        <v>61</v>
      </c>
      <c r="S158" s="161" t="s">
        <v>61</v>
      </c>
      <c r="T158" s="162">
        <v>1.5031585693359399</v>
      </c>
    </row>
    <row r="159" spans="1:20" x14ac:dyDescent="0.35">
      <c r="A159" s="148" t="s">
        <v>231</v>
      </c>
      <c r="B159" s="149">
        <v>24</v>
      </c>
      <c r="C159" s="150" t="s">
        <v>61</v>
      </c>
      <c r="D159" s="151">
        <v>60.303688049316399</v>
      </c>
      <c r="E159" s="151">
        <v>5.7401866912841797</v>
      </c>
      <c r="F159" s="152">
        <v>98.58251953125</v>
      </c>
      <c r="G159" s="153" t="s">
        <v>61</v>
      </c>
      <c r="H159" s="154"/>
      <c r="I159" s="155" t="s">
        <v>61</v>
      </c>
      <c r="J159" s="151">
        <v>46.997550964355497</v>
      </c>
      <c r="K159" s="151">
        <v>4.2598314285278303</v>
      </c>
      <c r="L159" s="152">
        <v>97.92919921875</v>
      </c>
      <c r="M159" s="156" t="s">
        <v>61</v>
      </c>
      <c r="N159" s="157"/>
      <c r="O159" s="158">
        <f t="shared" si="2"/>
        <v>13.306137084960902</v>
      </c>
      <c r="P159" s="159">
        <v>0.6533203125</v>
      </c>
      <c r="Q159" s="160" t="s">
        <v>61</v>
      </c>
      <c r="R159" s="151" t="s">
        <v>61</v>
      </c>
      <c r="S159" s="161" t="s">
        <v>61</v>
      </c>
      <c r="T159" s="162">
        <v>1.3352203369140601</v>
      </c>
    </row>
    <row r="160" spans="1:20" x14ac:dyDescent="0.35">
      <c r="A160" s="148" t="s">
        <v>232</v>
      </c>
      <c r="B160" s="149">
        <v>24</v>
      </c>
      <c r="C160" s="150" t="s">
        <v>61</v>
      </c>
      <c r="D160" s="151">
        <v>58.6314086914063</v>
      </c>
      <c r="E160" s="151">
        <v>5.7401866912841797</v>
      </c>
      <c r="F160" s="152">
        <v>98.14208984375</v>
      </c>
      <c r="G160" s="153" t="s">
        <v>61</v>
      </c>
      <c r="H160" s="154"/>
      <c r="I160" s="155" t="s">
        <v>61</v>
      </c>
      <c r="J160" s="151">
        <v>45.832435607910199</v>
      </c>
      <c r="K160" s="151">
        <v>4.2598314285278303</v>
      </c>
      <c r="L160" s="152">
        <v>97.49951171875</v>
      </c>
      <c r="M160" s="156" t="s">
        <v>61</v>
      </c>
      <c r="N160" s="157"/>
      <c r="O160" s="158">
        <f t="shared" si="2"/>
        <v>12.798973083496101</v>
      </c>
      <c r="P160" s="159">
        <v>0.642578125</v>
      </c>
      <c r="Q160" s="160" t="s">
        <v>61</v>
      </c>
      <c r="R160" s="151" t="s">
        <v>61</v>
      </c>
      <c r="S160" s="161" t="s">
        <v>61</v>
      </c>
      <c r="T160" s="162">
        <v>1.2789764404296899</v>
      </c>
    </row>
    <row r="161" spans="1:20" x14ac:dyDescent="0.35">
      <c r="A161" s="148" t="s">
        <v>233</v>
      </c>
      <c r="B161" s="149">
        <v>24</v>
      </c>
      <c r="C161" s="150" t="s">
        <v>61</v>
      </c>
      <c r="D161" s="151">
        <v>69.3743896484375</v>
      </c>
      <c r="E161" s="151">
        <v>5.7401866912841797</v>
      </c>
      <c r="F161" s="152">
        <v>97.12841796875</v>
      </c>
      <c r="G161" s="153" t="s">
        <v>61</v>
      </c>
      <c r="H161" s="154"/>
      <c r="I161" s="155" t="s">
        <v>61</v>
      </c>
      <c r="J161" s="151">
        <v>52.008369445800803</v>
      </c>
      <c r="K161" s="151">
        <v>4.2598314285278303</v>
      </c>
      <c r="L161" s="152">
        <v>96.42578125</v>
      </c>
      <c r="M161" s="156" t="s">
        <v>61</v>
      </c>
      <c r="N161" s="157"/>
      <c r="O161" s="158">
        <f t="shared" si="2"/>
        <v>17.366020202636697</v>
      </c>
      <c r="P161" s="159">
        <v>0.70263671875</v>
      </c>
      <c r="Q161" s="160" t="s">
        <v>61</v>
      </c>
      <c r="R161" s="151" t="s">
        <v>61</v>
      </c>
      <c r="S161" s="161" t="s">
        <v>61</v>
      </c>
      <c r="T161" s="162">
        <v>1.717041015625</v>
      </c>
    </row>
    <row r="162" spans="1:20" x14ac:dyDescent="0.35">
      <c r="A162" s="148" t="s">
        <v>234</v>
      </c>
      <c r="B162" s="149">
        <v>24</v>
      </c>
      <c r="C162" s="150" t="s">
        <v>61</v>
      </c>
      <c r="D162" s="151">
        <v>62.300155639648402</v>
      </c>
      <c r="E162" s="151">
        <v>5.7401866912841797</v>
      </c>
      <c r="F162" s="152">
        <v>98.251953125</v>
      </c>
      <c r="G162" s="153" t="s">
        <v>61</v>
      </c>
      <c r="H162" s="154"/>
      <c r="I162" s="155" t="s">
        <v>61</v>
      </c>
      <c r="J162" s="151">
        <v>48.407028198242202</v>
      </c>
      <c r="K162" s="151">
        <v>4.2598314285278303</v>
      </c>
      <c r="L162" s="152">
        <v>97.55908203125</v>
      </c>
      <c r="M162" s="156" t="s">
        <v>61</v>
      </c>
      <c r="N162" s="157"/>
      <c r="O162" s="158">
        <f t="shared" si="2"/>
        <v>13.8931274414062</v>
      </c>
      <c r="P162" s="159">
        <v>0.69287109375</v>
      </c>
      <c r="Q162" s="160" t="s">
        <v>61</v>
      </c>
      <c r="R162" s="151" t="s">
        <v>61</v>
      </c>
      <c r="S162" s="161" t="s">
        <v>61</v>
      </c>
      <c r="T162" s="162">
        <v>1.3914642333984399</v>
      </c>
    </row>
    <row r="163" spans="1:20" x14ac:dyDescent="0.35">
      <c r="A163" s="148" t="s">
        <v>235</v>
      </c>
      <c r="B163" s="149">
        <v>24</v>
      </c>
      <c r="C163" s="150" t="s">
        <v>61</v>
      </c>
      <c r="D163" s="151">
        <v>66.186164855957003</v>
      </c>
      <c r="E163" s="151">
        <v>5.7401866912841797</v>
      </c>
      <c r="F163" s="152">
        <v>97.99658203125</v>
      </c>
      <c r="G163" s="153" t="s">
        <v>61</v>
      </c>
      <c r="H163" s="154"/>
      <c r="I163" s="155" t="s">
        <v>61</v>
      </c>
      <c r="J163" s="151">
        <v>50.3306274414063</v>
      </c>
      <c r="K163" s="151">
        <v>4.2598314285278303</v>
      </c>
      <c r="L163" s="152">
        <v>97.27685546875</v>
      </c>
      <c r="M163" s="156" t="s">
        <v>61</v>
      </c>
      <c r="N163" s="157"/>
      <c r="O163" s="158">
        <f t="shared" si="2"/>
        <v>15.855537414550703</v>
      </c>
      <c r="P163" s="159">
        <v>0.7197265625</v>
      </c>
      <c r="Q163" s="160" t="s">
        <v>61</v>
      </c>
      <c r="R163" s="151" t="s">
        <v>61</v>
      </c>
      <c r="S163" s="161" t="s">
        <v>61</v>
      </c>
      <c r="T163" s="162">
        <v>1.5828399658203101</v>
      </c>
    </row>
    <row r="164" spans="1:20" x14ac:dyDescent="0.35">
      <c r="A164" s="148" t="s">
        <v>6</v>
      </c>
      <c r="B164" s="149" t="s">
        <v>6</v>
      </c>
      <c r="C164" s="150" t="s">
        <v>61</v>
      </c>
      <c r="D164" s="151" t="s">
        <v>6</v>
      </c>
      <c r="E164" s="151" t="s">
        <v>6</v>
      </c>
      <c r="F164" s="152" t="s">
        <v>6</v>
      </c>
      <c r="G164" s="153" t="s">
        <v>6</v>
      </c>
      <c r="H164" s="154"/>
      <c r="I164" s="155" t="s">
        <v>61</v>
      </c>
      <c r="J164" s="151" t="s">
        <v>6</v>
      </c>
      <c r="K164" s="151" t="s">
        <v>6</v>
      </c>
      <c r="L164" s="152" t="s">
        <v>6</v>
      </c>
      <c r="M164" s="156" t="s">
        <v>6</v>
      </c>
      <c r="N164" s="157"/>
      <c r="O164" s="158" t="str">
        <f t="shared" si="2"/>
        <v/>
      </c>
      <c r="P164" s="159" t="s">
        <v>6</v>
      </c>
      <c r="Q164" s="160" t="s">
        <v>6</v>
      </c>
      <c r="R164" s="151" t="s">
        <v>6</v>
      </c>
      <c r="S164" s="161" t="s">
        <v>6</v>
      </c>
      <c r="T164" s="162" t="s">
        <v>6</v>
      </c>
    </row>
    <row r="165" spans="1:20" x14ac:dyDescent="0.35">
      <c r="A165" s="148" t="s">
        <v>6</v>
      </c>
      <c r="B165" s="149" t="s">
        <v>6</v>
      </c>
      <c r="C165" s="150" t="s">
        <v>61</v>
      </c>
      <c r="D165" s="151" t="s">
        <v>6</v>
      </c>
      <c r="E165" s="151" t="s">
        <v>6</v>
      </c>
      <c r="F165" s="152" t="s">
        <v>6</v>
      </c>
      <c r="G165" s="153" t="s">
        <v>6</v>
      </c>
      <c r="H165" s="154"/>
      <c r="I165" s="155" t="s">
        <v>61</v>
      </c>
      <c r="J165" s="151" t="s">
        <v>6</v>
      </c>
      <c r="K165" s="151" t="s">
        <v>6</v>
      </c>
      <c r="L165" s="152" t="s">
        <v>6</v>
      </c>
      <c r="M165" s="156" t="s">
        <v>6</v>
      </c>
      <c r="N165" s="157"/>
      <c r="O165" s="158" t="str">
        <f t="shared" si="2"/>
        <v/>
      </c>
      <c r="P165" s="159" t="s">
        <v>6</v>
      </c>
      <c r="Q165" s="160" t="s">
        <v>6</v>
      </c>
      <c r="R165" s="151" t="s">
        <v>6</v>
      </c>
      <c r="S165" s="161" t="s">
        <v>6</v>
      </c>
      <c r="T165" s="162" t="s">
        <v>6</v>
      </c>
    </row>
    <row r="166" spans="1:20" x14ac:dyDescent="0.35">
      <c r="A166" s="148" t="s">
        <v>6</v>
      </c>
      <c r="B166" s="149" t="s">
        <v>6</v>
      </c>
      <c r="C166" s="150" t="s">
        <v>61</v>
      </c>
      <c r="D166" s="151" t="s">
        <v>6</v>
      </c>
      <c r="E166" s="151" t="s">
        <v>6</v>
      </c>
      <c r="F166" s="152" t="s">
        <v>6</v>
      </c>
      <c r="G166" s="153" t="s">
        <v>6</v>
      </c>
      <c r="H166" s="154"/>
      <c r="I166" s="155" t="s">
        <v>61</v>
      </c>
      <c r="J166" s="151" t="s">
        <v>6</v>
      </c>
      <c r="K166" s="151" t="s">
        <v>6</v>
      </c>
      <c r="L166" s="152" t="s">
        <v>6</v>
      </c>
      <c r="M166" s="156" t="s">
        <v>6</v>
      </c>
      <c r="N166" s="157"/>
      <c r="O166" s="158" t="str">
        <f t="shared" si="2"/>
        <v/>
      </c>
      <c r="P166" s="159" t="s">
        <v>6</v>
      </c>
      <c r="Q166" s="160" t="s">
        <v>6</v>
      </c>
      <c r="R166" s="151" t="s">
        <v>6</v>
      </c>
      <c r="S166" s="161" t="s">
        <v>6</v>
      </c>
      <c r="T166" s="162" t="s">
        <v>6</v>
      </c>
    </row>
    <row r="167" spans="1:20" x14ac:dyDescent="0.35">
      <c r="A167" s="148" t="s">
        <v>6</v>
      </c>
      <c r="B167" s="149" t="s">
        <v>6</v>
      </c>
      <c r="C167" s="150" t="s">
        <v>61</v>
      </c>
      <c r="D167" s="151" t="s">
        <v>6</v>
      </c>
      <c r="E167" s="151" t="s">
        <v>6</v>
      </c>
      <c r="F167" s="152" t="s">
        <v>6</v>
      </c>
      <c r="G167" s="153" t="s">
        <v>6</v>
      </c>
      <c r="H167" s="154"/>
      <c r="I167" s="155" t="s">
        <v>61</v>
      </c>
      <c r="J167" s="151" t="s">
        <v>6</v>
      </c>
      <c r="K167" s="151" t="s">
        <v>6</v>
      </c>
      <c r="L167" s="152" t="s">
        <v>6</v>
      </c>
      <c r="M167" s="156" t="s">
        <v>6</v>
      </c>
      <c r="N167" s="157"/>
      <c r="O167" s="158" t="str">
        <f t="shared" si="2"/>
        <v/>
      </c>
      <c r="P167" s="159" t="s">
        <v>6</v>
      </c>
      <c r="Q167" s="160" t="s">
        <v>6</v>
      </c>
      <c r="R167" s="151" t="s">
        <v>6</v>
      </c>
      <c r="S167" s="161" t="s">
        <v>6</v>
      </c>
      <c r="T167" s="162" t="s">
        <v>6</v>
      </c>
    </row>
    <row r="168" spans="1:20" x14ac:dyDescent="0.35">
      <c r="A168" s="148" t="s">
        <v>6</v>
      </c>
      <c r="B168" s="149" t="s">
        <v>6</v>
      </c>
      <c r="C168" s="150" t="s">
        <v>61</v>
      </c>
      <c r="D168" s="151" t="s">
        <v>6</v>
      </c>
      <c r="E168" s="151" t="s">
        <v>6</v>
      </c>
      <c r="F168" s="152" t="s">
        <v>6</v>
      </c>
      <c r="G168" s="153" t="s">
        <v>6</v>
      </c>
      <c r="H168" s="154"/>
      <c r="I168" s="155" t="s">
        <v>61</v>
      </c>
      <c r="J168" s="151" t="s">
        <v>6</v>
      </c>
      <c r="K168" s="151" t="s">
        <v>6</v>
      </c>
      <c r="L168" s="152" t="s">
        <v>6</v>
      </c>
      <c r="M168" s="156" t="s">
        <v>6</v>
      </c>
      <c r="N168" s="157"/>
      <c r="O168" s="158" t="str">
        <f t="shared" si="2"/>
        <v/>
      </c>
      <c r="P168" s="159" t="s">
        <v>6</v>
      </c>
      <c r="Q168" s="160" t="s">
        <v>6</v>
      </c>
      <c r="R168" s="151" t="s">
        <v>6</v>
      </c>
      <c r="S168" s="161" t="s">
        <v>6</v>
      </c>
      <c r="T168" s="162" t="s">
        <v>6</v>
      </c>
    </row>
    <row r="169" spans="1:20" x14ac:dyDescent="0.35">
      <c r="A169" s="148" t="s">
        <v>6</v>
      </c>
      <c r="B169" s="149" t="s">
        <v>6</v>
      </c>
      <c r="C169" s="150" t="s">
        <v>61</v>
      </c>
      <c r="D169" s="151" t="s">
        <v>6</v>
      </c>
      <c r="E169" s="151" t="s">
        <v>6</v>
      </c>
      <c r="F169" s="152" t="s">
        <v>6</v>
      </c>
      <c r="G169" s="153" t="s">
        <v>6</v>
      </c>
      <c r="H169" s="154"/>
      <c r="I169" s="155" t="s">
        <v>61</v>
      </c>
      <c r="J169" s="151" t="s">
        <v>6</v>
      </c>
      <c r="K169" s="151" t="s">
        <v>6</v>
      </c>
      <c r="L169" s="152" t="s">
        <v>6</v>
      </c>
      <c r="M169" s="156" t="s">
        <v>6</v>
      </c>
      <c r="N169" s="157"/>
      <c r="O169" s="158" t="str">
        <f t="shared" si="2"/>
        <v/>
      </c>
      <c r="P169" s="159" t="s">
        <v>6</v>
      </c>
      <c r="Q169" s="160" t="s">
        <v>6</v>
      </c>
      <c r="R169" s="151" t="s">
        <v>6</v>
      </c>
      <c r="S169" s="161" t="s">
        <v>6</v>
      </c>
      <c r="T169" s="162" t="s">
        <v>6</v>
      </c>
    </row>
    <row r="170" spans="1:20" x14ac:dyDescent="0.35">
      <c r="A170" s="148" t="s">
        <v>6</v>
      </c>
      <c r="B170" s="149" t="s">
        <v>6</v>
      </c>
      <c r="C170" s="150" t="s">
        <v>61</v>
      </c>
      <c r="D170" s="151" t="s">
        <v>6</v>
      </c>
      <c r="E170" s="151" t="s">
        <v>6</v>
      </c>
      <c r="F170" s="152" t="s">
        <v>6</v>
      </c>
      <c r="G170" s="153" t="s">
        <v>6</v>
      </c>
      <c r="H170" s="154"/>
      <c r="I170" s="155" t="s">
        <v>61</v>
      </c>
      <c r="J170" s="151" t="s">
        <v>6</v>
      </c>
      <c r="K170" s="151" t="s">
        <v>6</v>
      </c>
      <c r="L170" s="152" t="s">
        <v>6</v>
      </c>
      <c r="M170" s="156" t="s">
        <v>6</v>
      </c>
      <c r="N170" s="157"/>
      <c r="O170" s="158" t="str">
        <f t="shared" si="2"/>
        <v/>
      </c>
      <c r="P170" s="159" t="s">
        <v>6</v>
      </c>
      <c r="Q170" s="160" t="s">
        <v>6</v>
      </c>
      <c r="R170" s="151" t="s">
        <v>6</v>
      </c>
      <c r="S170" s="161" t="s">
        <v>6</v>
      </c>
      <c r="T170" s="162" t="s">
        <v>6</v>
      </c>
    </row>
    <row r="171" spans="1:20" x14ac:dyDescent="0.35">
      <c r="A171" s="148" t="s">
        <v>6</v>
      </c>
      <c r="B171" s="149" t="s">
        <v>6</v>
      </c>
      <c r="C171" s="150" t="s">
        <v>61</v>
      </c>
      <c r="D171" s="151" t="s">
        <v>6</v>
      </c>
      <c r="E171" s="151" t="s">
        <v>6</v>
      </c>
      <c r="F171" s="152" t="s">
        <v>6</v>
      </c>
      <c r="G171" s="153" t="s">
        <v>6</v>
      </c>
      <c r="H171" s="154"/>
      <c r="I171" s="155" t="s">
        <v>61</v>
      </c>
      <c r="J171" s="151" t="s">
        <v>6</v>
      </c>
      <c r="K171" s="151" t="s">
        <v>6</v>
      </c>
      <c r="L171" s="152" t="s">
        <v>6</v>
      </c>
      <c r="M171" s="156" t="s">
        <v>6</v>
      </c>
      <c r="N171" s="157"/>
      <c r="O171" s="158" t="str">
        <f t="shared" si="2"/>
        <v/>
      </c>
      <c r="P171" s="159" t="s">
        <v>6</v>
      </c>
      <c r="Q171" s="160" t="s">
        <v>6</v>
      </c>
      <c r="R171" s="151" t="s">
        <v>6</v>
      </c>
      <c r="S171" s="161" t="s">
        <v>6</v>
      </c>
      <c r="T171" s="162" t="s">
        <v>6</v>
      </c>
    </row>
    <row r="172" spans="1:20" x14ac:dyDescent="0.35">
      <c r="A172" s="148" t="s">
        <v>6</v>
      </c>
      <c r="B172" s="149" t="s">
        <v>6</v>
      </c>
      <c r="C172" s="150" t="s">
        <v>61</v>
      </c>
      <c r="D172" s="151" t="s">
        <v>6</v>
      </c>
      <c r="E172" s="151" t="s">
        <v>6</v>
      </c>
      <c r="F172" s="152" t="s">
        <v>6</v>
      </c>
      <c r="G172" s="153" t="s">
        <v>6</v>
      </c>
      <c r="H172" s="154"/>
      <c r="I172" s="155" t="s">
        <v>61</v>
      </c>
      <c r="J172" s="151" t="s">
        <v>6</v>
      </c>
      <c r="K172" s="151" t="s">
        <v>6</v>
      </c>
      <c r="L172" s="152" t="s">
        <v>6</v>
      </c>
      <c r="M172" s="156" t="s">
        <v>6</v>
      </c>
      <c r="N172" s="157"/>
      <c r="O172" s="158" t="str">
        <f t="shared" si="2"/>
        <v/>
      </c>
      <c r="P172" s="159" t="s">
        <v>6</v>
      </c>
      <c r="Q172" s="160" t="s">
        <v>6</v>
      </c>
      <c r="R172" s="151" t="s">
        <v>6</v>
      </c>
      <c r="S172" s="161" t="s">
        <v>6</v>
      </c>
      <c r="T172" s="162" t="s">
        <v>6</v>
      </c>
    </row>
    <row r="173" spans="1:20" x14ac:dyDescent="0.35">
      <c r="A173" s="148" t="s">
        <v>6</v>
      </c>
      <c r="B173" s="149" t="s">
        <v>6</v>
      </c>
      <c r="C173" s="150" t="s">
        <v>61</v>
      </c>
      <c r="D173" s="151" t="s">
        <v>6</v>
      </c>
      <c r="E173" s="151" t="s">
        <v>6</v>
      </c>
      <c r="F173" s="152" t="s">
        <v>6</v>
      </c>
      <c r="G173" s="153" t="s">
        <v>6</v>
      </c>
      <c r="H173" s="154"/>
      <c r="I173" s="155" t="s">
        <v>61</v>
      </c>
      <c r="J173" s="151" t="s">
        <v>6</v>
      </c>
      <c r="K173" s="151" t="s">
        <v>6</v>
      </c>
      <c r="L173" s="152" t="s">
        <v>6</v>
      </c>
      <c r="M173" s="156" t="s">
        <v>6</v>
      </c>
      <c r="N173" s="157"/>
      <c r="O173" s="158" t="str">
        <f t="shared" si="2"/>
        <v/>
      </c>
      <c r="P173" s="159" t="s">
        <v>6</v>
      </c>
      <c r="Q173" s="160" t="s">
        <v>6</v>
      </c>
      <c r="R173" s="151" t="s">
        <v>6</v>
      </c>
      <c r="S173" s="161" t="s">
        <v>6</v>
      </c>
      <c r="T173" s="162" t="s">
        <v>6</v>
      </c>
    </row>
    <row r="174" spans="1:20" x14ac:dyDescent="0.35">
      <c r="A174" s="148" t="s">
        <v>6</v>
      </c>
      <c r="B174" s="149" t="s">
        <v>6</v>
      </c>
      <c r="C174" s="150" t="s">
        <v>61</v>
      </c>
      <c r="D174" s="151" t="s">
        <v>6</v>
      </c>
      <c r="E174" s="151" t="s">
        <v>6</v>
      </c>
      <c r="F174" s="152" t="s">
        <v>6</v>
      </c>
      <c r="G174" s="153" t="s">
        <v>6</v>
      </c>
      <c r="H174" s="154"/>
      <c r="I174" s="155" t="s">
        <v>61</v>
      </c>
      <c r="J174" s="151" t="s">
        <v>6</v>
      </c>
      <c r="K174" s="151" t="s">
        <v>6</v>
      </c>
      <c r="L174" s="152" t="s">
        <v>6</v>
      </c>
      <c r="M174" s="156" t="s">
        <v>6</v>
      </c>
      <c r="N174" s="157"/>
      <c r="O174" s="158" t="str">
        <f t="shared" si="2"/>
        <v/>
      </c>
      <c r="P174" s="159" t="s">
        <v>6</v>
      </c>
      <c r="Q174" s="160" t="s">
        <v>6</v>
      </c>
      <c r="R174" s="151" t="s">
        <v>6</v>
      </c>
      <c r="S174" s="161" t="s">
        <v>6</v>
      </c>
      <c r="T174" s="162" t="s">
        <v>6</v>
      </c>
    </row>
    <row r="175" spans="1:20" x14ac:dyDescent="0.35">
      <c r="A175" s="148" t="s">
        <v>6</v>
      </c>
      <c r="B175" s="149" t="s">
        <v>6</v>
      </c>
      <c r="C175" s="150" t="s">
        <v>61</v>
      </c>
      <c r="D175" s="151" t="s">
        <v>6</v>
      </c>
      <c r="E175" s="151" t="s">
        <v>6</v>
      </c>
      <c r="F175" s="152" t="s">
        <v>6</v>
      </c>
      <c r="G175" s="153" t="s">
        <v>6</v>
      </c>
      <c r="H175" s="154"/>
      <c r="I175" s="155" t="s">
        <v>61</v>
      </c>
      <c r="J175" s="151" t="s">
        <v>6</v>
      </c>
      <c r="K175" s="151" t="s">
        <v>6</v>
      </c>
      <c r="L175" s="152" t="s">
        <v>6</v>
      </c>
      <c r="M175" s="156" t="s">
        <v>6</v>
      </c>
      <c r="N175" s="157"/>
      <c r="O175" s="158" t="str">
        <f t="shared" si="2"/>
        <v/>
      </c>
      <c r="P175" s="159" t="s">
        <v>6</v>
      </c>
      <c r="Q175" s="160" t="s">
        <v>6</v>
      </c>
      <c r="R175" s="151" t="s">
        <v>6</v>
      </c>
      <c r="S175" s="161" t="s">
        <v>6</v>
      </c>
      <c r="T175" s="162" t="s">
        <v>6</v>
      </c>
    </row>
    <row r="176" spans="1:20" x14ac:dyDescent="0.35">
      <c r="A176" s="148" t="s">
        <v>6</v>
      </c>
      <c r="B176" s="149" t="s">
        <v>6</v>
      </c>
      <c r="C176" s="150" t="s">
        <v>61</v>
      </c>
      <c r="D176" s="151" t="s">
        <v>6</v>
      </c>
      <c r="E176" s="151" t="s">
        <v>6</v>
      </c>
      <c r="F176" s="152" t="s">
        <v>6</v>
      </c>
      <c r="G176" s="153" t="s">
        <v>6</v>
      </c>
      <c r="H176" s="154"/>
      <c r="I176" s="155" t="s">
        <v>61</v>
      </c>
      <c r="J176" s="151" t="s">
        <v>6</v>
      </c>
      <c r="K176" s="151" t="s">
        <v>6</v>
      </c>
      <c r="L176" s="152" t="s">
        <v>6</v>
      </c>
      <c r="M176" s="156" t="s">
        <v>6</v>
      </c>
      <c r="N176" s="157"/>
      <c r="O176" s="158" t="str">
        <f t="shared" si="2"/>
        <v/>
      </c>
      <c r="P176" s="159" t="s">
        <v>6</v>
      </c>
      <c r="Q176" s="160" t="s">
        <v>6</v>
      </c>
      <c r="R176" s="151" t="s">
        <v>6</v>
      </c>
      <c r="S176" s="161" t="s">
        <v>6</v>
      </c>
      <c r="T176" s="162" t="s">
        <v>6</v>
      </c>
    </row>
    <row r="177" spans="1:20" x14ac:dyDescent="0.35">
      <c r="A177" s="148" t="s">
        <v>6</v>
      </c>
      <c r="B177" s="149" t="s">
        <v>6</v>
      </c>
      <c r="C177" s="150" t="s">
        <v>61</v>
      </c>
      <c r="D177" s="151" t="s">
        <v>6</v>
      </c>
      <c r="E177" s="151" t="s">
        <v>6</v>
      </c>
      <c r="F177" s="152" t="s">
        <v>6</v>
      </c>
      <c r="G177" s="153" t="s">
        <v>6</v>
      </c>
      <c r="H177" s="154"/>
      <c r="I177" s="155" t="s">
        <v>61</v>
      </c>
      <c r="J177" s="151" t="s">
        <v>6</v>
      </c>
      <c r="K177" s="151" t="s">
        <v>6</v>
      </c>
      <c r="L177" s="152" t="s">
        <v>6</v>
      </c>
      <c r="M177" s="156" t="s">
        <v>6</v>
      </c>
      <c r="N177" s="157"/>
      <c r="O177" s="158" t="str">
        <f t="shared" si="2"/>
        <v/>
      </c>
      <c r="P177" s="159" t="s">
        <v>6</v>
      </c>
      <c r="Q177" s="160" t="s">
        <v>6</v>
      </c>
      <c r="R177" s="151" t="s">
        <v>6</v>
      </c>
      <c r="S177" s="161" t="s">
        <v>6</v>
      </c>
      <c r="T177" s="162" t="s">
        <v>6</v>
      </c>
    </row>
    <row r="178" spans="1:20" x14ac:dyDescent="0.35">
      <c r="A178" s="148" t="s">
        <v>6</v>
      </c>
      <c r="B178" s="149" t="s">
        <v>6</v>
      </c>
      <c r="C178" s="150" t="s">
        <v>61</v>
      </c>
      <c r="D178" s="151" t="s">
        <v>6</v>
      </c>
      <c r="E178" s="151" t="s">
        <v>6</v>
      </c>
      <c r="F178" s="152" t="s">
        <v>6</v>
      </c>
      <c r="G178" s="153" t="s">
        <v>6</v>
      </c>
      <c r="H178" s="154"/>
      <c r="I178" s="155" t="s">
        <v>61</v>
      </c>
      <c r="J178" s="151" t="s">
        <v>6</v>
      </c>
      <c r="K178" s="151" t="s">
        <v>6</v>
      </c>
      <c r="L178" s="152" t="s">
        <v>6</v>
      </c>
      <c r="M178" s="156" t="s">
        <v>6</v>
      </c>
      <c r="N178" s="157"/>
      <c r="O178" s="158" t="str">
        <f t="shared" si="2"/>
        <v/>
      </c>
      <c r="P178" s="159" t="s">
        <v>6</v>
      </c>
      <c r="Q178" s="160" t="s">
        <v>6</v>
      </c>
      <c r="R178" s="151" t="s">
        <v>6</v>
      </c>
      <c r="S178" s="161" t="s">
        <v>6</v>
      </c>
      <c r="T178" s="162" t="s">
        <v>6</v>
      </c>
    </row>
    <row r="179" spans="1:20" x14ac:dyDescent="0.35">
      <c r="A179" s="148" t="s">
        <v>6</v>
      </c>
      <c r="B179" s="149" t="s">
        <v>6</v>
      </c>
      <c r="C179" s="150" t="s">
        <v>61</v>
      </c>
      <c r="D179" s="151" t="s">
        <v>6</v>
      </c>
      <c r="E179" s="151" t="s">
        <v>6</v>
      </c>
      <c r="F179" s="152" t="s">
        <v>6</v>
      </c>
      <c r="G179" s="153" t="s">
        <v>6</v>
      </c>
      <c r="H179" s="154"/>
      <c r="I179" s="155" t="s">
        <v>61</v>
      </c>
      <c r="J179" s="151" t="s">
        <v>6</v>
      </c>
      <c r="K179" s="151" t="s">
        <v>6</v>
      </c>
      <c r="L179" s="152" t="s">
        <v>6</v>
      </c>
      <c r="M179" s="156" t="s">
        <v>6</v>
      </c>
      <c r="N179" s="157"/>
      <c r="O179" s="158" t="str">
        <f t="shared" si="2"/>
        <v/>
      </c>
      <c r="P179" s="159" t="s">
        <v>6</v>
      </c>
      <c r="Q179" s="160" t="s">
        <v>6</v>
      </c>
      <c r="R179" s="151" t="s">
        <v>6</v>
      </c>
      <c r="S179" s="161" t="s">
        <v>6</v>
      </c>
      <c r="T179" s="162" t="s">
        <v>6</v>
      </c>
    </row>
    <row r="180" spans="1:20" x14ac:dyDescent="0.35">
      <c r="A180" s="148" t="s">
        <v>6</v>
      </c>
      <c r="B180" s="149" t="s">
        <v>6</v>
      </c>
      <c r="C180" s="150" t="s">
        <v>61</v>
      </c>
      <c r="D180" s="151" t="s">
        <v>6</v>
      </c>
      <c r="E180" s="151" t="s">
        <v>6</v>
      </c>
      <c r="F180" s="152" t="s">
        <v>6</v>
      </c>
      <c r="G180" s="153" t="s">
        <v>6</v>
      </c>
      <c r="H180" s="154"/>
      <c r="I180" s="155" t="s">
        <v>61</v>
      </c>
      <c r="J180" s="151" t="s">
        <v>6</v>
      </c>
      <c r="K180" s="151" t="s">
        <v>6</v>
      </c>
      <c r="L180" s="152" t="s">
        <v>6</v>
      </c>
      <c r="M180" s="156" t="s">
        <v>6</v>
      </c>
      <c r="N180" s="157"/>
      <c r="O180" s="158" t="str">
        <f t="shared" si="2"/>
        <v/>
      </c>
      <c r="P180" s="159" t="s">
        <v>6</v>
      </c>
      <c r="Q180" s="160" t="s">
        <v>6</v>
      </c>
      <c r="R180" s="151" t="s">
        <v>6</v>
      </c>
      <c r="S180" s="161" t="s">
        <v>6</v>
      </c>
      <c r="T180" s="162" t="s">
        <v>6</v>
      </c>
    </row>
    <row r="181" spans="1:20" x14ac:dyDescent="0.35">
      <c r="A181" s="148" t="s">
        <v>6</v>
      </c>
      <c r="B181" s="149" t="s">
        <v>6</v>
      </c>
      <c r="C181" s="150" t="s">
        <v>61</v>
      </c>
      <c r="D181" s="151" t="s">
        <v>6</v>
      </c>
      <c r="E181" s="151" t="s">
        <v>6</v>
      </c>
      <c r="F181" s="152" t="s">
        <v>6</v>
      </c>
      <c r="G181" s="153" t="s">
        <v>6</v>
      </c>
      <c r="H181" s="154"/>
      <c r="I181" s="155" t="s">
        <v>61</v>
      </c>
      <c r="J181" s="151" t="s">
        <v>6</v>
      </c>
      <c r="K181" s="151" t="s">
        <v>6</v>
      </c>
      <c r="L181" s="152" t="s">
        <v>6</v>
      </c>
      <c r="M181" s="156" t="s">
        <v>6</v>
      </c>
      <c r="N181" s="157"/>
      <c r="O181" s="158" t="str">
        <f t="shared" si="2"/>
        <v/>
      </c>
      <c r="P181" s="159" t="s">
        <v>6</v>
      </c>
      <c r="Q181" s="160" t="s">
        <v>6</v>
      </c>
      <c r="R181" s="151" t="s">
        <v>6</v>
      </c>
      <c r="S181" s="161" t="s">
        <v>6</v>
      </c>
      <c r="T181" s="162" t="s">
        <v>6</v>
      </c>
    </row>
    <row r="182" spans="1:20" x14ac:dyDescent="0.35">
      <c r="A182" s="148" t="s">
        <v>6</v>
      </c>
      <c r="B182" s="149" t="s">
        <v>6</v>
      </c>
      <c r="C182" s="150" t="s">
        <v>61</v>
      </c>
      <c r="D182" s="151" t="s">
        <v>6</v>
      </c>
      <c r="E182" s="151" t="s">
        <v>6</v>
      </c>
      <c r="F182" s="152" t="s">
        <v>6</v>
      </c>
      <c r="G182" s="153" t="s">
        <v>6</v>
      </c>
      <c r="H182" s="154"/>
      <c r="I182" s="155" t="s">
        <v>61</v>
      </c>
      <c r="J182" s="151" t="s">
        <v>6</v>
      </c>
      <c r="K182" s="151" t="s">
        <v>6</v>
      </c>
      <c r="L182" s="152" t="s">
        <v>6</v>
      </c>
      <c r="M182" s="156" t="s">
        <v>6</v>
      </c>
      <c r="N182" s="157"/>
      <c r="O182" s="158" t="str">
        <f t="shared" si="2"/>
        <v/>
      </c>
      <c r="P182" s="159" t="s">
        <v>6</v>
      </c>
      <c r="Q182" s="160" t="s">
        <v>6</v>
      </c>
      <c r="R182" s="151" t="s">
        <v>6</v>
      </c>
      <c r="S182" s="161" t="s">
        <v>6</v>
      </c>
      <c r="T182" s="162" t="s">
        <v>6</v>
      </c>
    </row>
    <row r="183" spans="1:20" x14ac:dyDescent="0.35">
      <c r="A183" s="148" t="s">
        <v>6</v>
      </c>
      <c r="B183" s="149" t="s">
        <v>6</v>
      </c>
      <c r="C183" s="150" t="s">
        <v>61</v>
      </c>
      <c r="D183" s="151" t="s">
        <v>6</v>
      </c>
      <c r="E183" s="151" t="s">
        <v>6</v>
      </c>
      <c r="F183" s="152" t="s">
        <v>6</v>
      </c>
      <c r="G183" s="153" t="s">
        <v>6</v>
      </c>
      <c r="H183" s="154"/>
      <c r="I183" s="155" t="s">
        <v>61</v>
      </c>
      <c r="J183" s="151" t="s">
        <v>6</v>
      </c>
      <c r="K183" s="151" t="s">
        <v>6</v>
      </c>
      <c r="L183" s="152" t="s">
        <v>6</v>
      </c>
      <c r="M183" s="156" t="s">
        <v>6</v>
      </c>
      <c r="N183" s="157"/>
      <c r="O183" s="158" t="str">
        <f t="shared" si="2"/>
        <v/>
      </c>
      <c r="P183" s="159" t="s">
        <v>6</v>
      </c>
      <c r="Q183" s="160" t="s">
        <v>6</v>
      </c>
      <c r="R183" s="151" t="s">
        <v>6</v>
      </c>
      <c r="S183" s="161" t="s">
        <v>6</v>
      </c>
      <c r="T183" s="162" t="s">
        <v>6</v>
      </c>
    </row>
    <row r="184" spans="1:20" x14ac:dyDescent="0.35">
      <c r="A184" s="148" t="s">
        <v>6</v>
      </c>
      <c r="B184" s="149" t="s">
        <v>6</v>
      </c>
      <c r="C184" s="150" t="s">
        <v>61</v>
      </c>
      <c r="D184" s="151" t="s">
        <v>6</v>
      </c>
      <c r="E184" s="151" t="s">
        <v>6</v>
      </c>
      <c r="F184" s="152" t="s">
        <v>6</v>
      </c>
      <c r="G184" s="153" t="s">
        <v>6</v>
      </c>
      <c r="H184" s="154"/>
      <c r="I184" s="155" t="s">
        <v>61</v>
      </c>
      <c r="J184" s="151" t="s">
        <v>6</v>
      </c>
      <c r="K184" s="151" t="s">
        <v>6</v>
      </c>
      <c r="L184" s="152" t="s">
        <v>6</v>
      </c>
      <c r="M184" s="156" t="s">
        <v>6</v>
      </c>
      <c r="N184" s="157"/>
      <c r="O184" s="158" t="str">
        <f t="shared" si="2"/>
        <v/>
      </c>
      <c r="P184" s="159" t="s">
        <v>6</v>
      </c>
      <c r="Q184" s="160" t="s">
        <v>6</v>
      </c>
      <c r="R184" s="151" t="s">
        <v>6</v>
      </c>
      <c r="S184" s="161" t="s">
        <v>6</v>
      </c>
      <c r="T184" s="162" t="s">
        <v>6</v>
      </c>
    </row>
    <row r="185" spans="1:20" x14ac:dyDescent="0.35">
      <c r="A185" s="148" t="s">
        <v>6</v>
      </c>
      <c r="B185" s="149" t="s">
        <v>6</v>
      </c>
      <c r="C185" s="150" t="s">
        <v>61</v>
      </c>
      <c r="D185" s="151" t="s">
        <v>6</v>
      </c>
      <c r="E185" s="151" t="s">
        <v>6</v>
      </c>
      <c r="F185" s="152" t="s">
        <v>6</v>
      </c>
      <c r="G185" s="153" t="s">
        <v>6</v>
      </c>
      <c r="H185" s="154"/>
      <c r="I185" s="155" t="s">
        <v>61</v>
      </c>
      <c r="J185" s="151" t="s">
        <v>6</v>
      </c>
      <c r="K185" s="151" t="s">
        <v>6</v>
      </c>
      <c r="L185" s="152" t="s">
        <v>6</v>
      </c>
      <c r="M185" s="156" t="s">
        <v>6</v>
      </c>
      <c r="N185" s="157"/>
      <c r="O185" s="158" t="str">
        <f t="shared" si="2"/>
        <v/>
      </c>
      <c r="P185" s="159" t="s">
        <v>6</v>
      </c>
      <c r="Q185" s="160" t="s">
        <v>6</v>
      </c>
      <c r="R185" s="151" t="s">
        <v>6</v>
      </c>
      <c r="S185" s="161" t="s">
        <v>6</v>
      </c>
      <c r="T185" s="162" t="s">
        <v>6</v>
      </c>
    </row>
    <row r="186" spans="1:20" x14ac:dyDescent="0.35">
      <c r="A186" s="148" t="s">
        <v>6</v>
      </c>
      <c r="B186" s="149" t="s">
        <v>6</v>
      </c>
      <c r="C186" s="150" t="s">
        <v>61</v>
      </c>
      <c r="D186" s="151" t="s">
        <v>6</v>
      </c>
      <c r="E186" s="151" t="s">
        <v>6</v>
      </c>
      <c r="F186" s="152" t="s">
        <v>6</v>
      </c>
      <c r="G186" s="153" t="s">
        <v>6</v>
      </c>
      <c r="H186" s="154"/>
      <c r="I186" s="155" t="s">
        <v>61</v>
      </c>
      <c r="J186" s="151" t="s">
        <v>6</v>
      </c>
      <c r="K186" s="151" t="s">
        <v>6</v>
      </c>
      <c r="L186" s="152" t="s">
        <v>6</v>
      </c>
      <c r="M186" s="156" t="s">
        <v>6</v>
      </c>
      <c r="N186" s="157"/>
      <c r="O186" s="158" t="str">
        <f t="shared" si="2"/>
        <v/>
      </c>
      <c r="P186" s="159" t="s">
        <v>6</v>
      </c>
      <c r="Q186" s="160" t="s">
        <v>6</v>
      </c>
      <c r="R186" s="151" t="s">
        <v>6</v>
      </c>
      <c r="S186" s="161" t="s">
        <v>6</v>
      </c>
      <c r="T186" s="162" t="s">
        <v>6</v>
      </c>
    </row>
    <row r="187" spans="1:20" x14ac:dyDescent="0.35">
      <c r="A187" s="148" t="s">
        <v>6</v>
      </c>
      <c r="B187" s="149" t="s">
        <v>6</v>
      </c>
      <c r="C187" s="150" t="s">
        <v>61</v>
      </c>
      <c r="D187" s="151" t="s">
        <v>6</v>
      </c>
      <c r="E187" s="151" t="s">
        <v>6</v>
      </c>
      <c r="F187" s="152" t="s">
        <v>6</v>
      </c>
      <c r="G187" s="153" t="s">
        <v>6</v>
      </c>
      <c r="H187" s="154"/>
      <c r="I187" s="155" t="s">
        <v>61</v>
      </c>
      <c r="J187" s="151" t="s">
        <v>6</v>
      </c>
      <c r="K187" s="151" t="s">
        <v>6</v>
      </c>
      <c r="L187" s="152" t="s">
        <v>6</v>
      </c>
      <c r="M187" s="156" t="s">
        <v>6</v>
      </c>
      <c r="N187" s="157"/>
      <c r="O187" s="158" t="str">
        <f t="shared" si="2"/>
        <v/>
      </c>
      <c r="P187" s="159" t="s">
        <v>6</v>
      </c>
      <c r="Q187" s="160" t="s">
        <v>6</v>
      </c>
      <c r="R187" s="151" t="s">
        <v>6</v>
      </c>
      <c r="S187" s="161" t="s">
        <v>6</v>
      </c>
      <c r="T187" s="162" t="s">
        <v>6</v>
      </c>
    </row>
    <row r="188" spans="1:20" x14ac:dyDescent="0.35">
      <c r="A188" s="148" t="s">
        <v>6</v>
      </c>
      <c r="B188" s="149" t="s">
        <v>6</v>
      </c>
      <c r="C188" s="150" t="s">
        <v>61</v>
      </c>
      <c r="D188" s="151" t="s">
        <v>6</v>
      </c>
      <c r="E188" s="151" t="s">
        <v>6</v>
      </c>
      <c r="F188" s="152" t="s">
        <v>6</v>
      </c>
      <c r="G188" s="153" t="s">
        <v>6</v>
      </c>
      <c r="H188" s="154"/>
      <c r="I188" s="155" t="s">
        <v>61</v>
      </c>
      <c r="J188" s="151" t="s">
        <v>6</v>
      </c>
      <c r="K188" s="151" t="s">
        <v>6</v>
      </c>
      <c r="L188" s="152" t="s">
        <v>6</v>
      </c>
      <c r="M188" s="156" t="s">
        <v>6</v>
      </c>
      <c r="N188" s="157"/>
      <c r="O188" s="158" t="str">
        <f t="shared" si="2"/>
        <v/>
      </c>
      <c r="P188" s="159" t="s">
        <v>6</v>
      </c>
      <c r="Q188" s="160" t="s">
        <v>6</v>
      </c>
      <c r="R188" s="151" t="s">
        <v>6</v>
      </c>
      <c r="S188" s="161" t="s">
        <v>6</v>
      </c>
      <c r="T188" s="162" t="s">
        <v>6</v>
      </c>
    </row>
    <row r="189" spans="1:20" x14ac:dyDescent="0.35">
      <c r="A189" s="148" t="s">
        <v>6</v>
      </c>
      <c r="B189" s="149" t="s">
        <v>6</v>
      </c>
      <c r="C189" s="150" t="s">
        <v>61</v>
      </c>
      <c r="D189" s="151" t="s">
        <v>6</v>
      </c>
      <c r="E189" s="151" t="s">
        <v>6</v>
      </c>
      <c r="F189" s="152" t="s">
        <v>6</v>
      </c>
      <c r="G189" s="153" t="s">
        <v>6</v>
      </c>
      <c r="H189" s="154"/>
      <c r="I189" s="155" t="s">
        <v>61</v>
      </c>
      <c r="J189" s="151" t="s">
        <v>6</v>
      </c>
      <c r="K189" s="151" t="s">
        <v>6</v>
      </c>
      <c r="L189" s="152" t="s">
        <v>6</v>
      </c>
      <c r="M189" s="156" t="s">
        <v>6</v>
      </c>
      <c r="N189" s="157"/>
      <c r="O189" s="158" t="str">
        <f t="shared" si="2"/>
        <v/>
      </c>
      <c r="P189" s="159" t="s">
        <v>6</v>
      </c>
      <c r="Q189" s="160" t="s">
        <v>6</v>
      </c>
      <c r="R189" s="151" t="s">
        <v>6</v>
      </c>
      <c r="S189" s="161" t="s">
        <v>6</v>
      </c>
      <c r="T189" s="162" t="s">
        <v>6</v>
      </c>
    </row>
    <row r="190" spans="1:20" x14ac:dyDescent="0.35">
      <c r="A190" s="148" t="s">
        <v>6</v>
      </c>
      <c r="B190" s="149" t="s">
        <v>6</v>
      </c>
      <c r="C190" s="150" t="s">
        <v>61</v>
      </c>
      <c r="D190" s="151" t="s">
        <v>6</v>
      </c>
      <c r="E190" s="151" t="s">
        <v>6</v>
      </c>
      <c r="F190" s="152" t="s">
        <v>6</v>
      </c>
      <c r="G190" s="153" t="s">
        <v>6</v>
      </c>
      <c r="H190" s="154"/>
      <c r="I190" s="155" t="s">
        <v>61</v>
      </c>
      <c r="J190" s="151" t="s">
        <v>6</v>
      </c>
      <c r="K190" s="151" t="s">
        <v>6</v>
      </c>
      <c r="L190" s="152" t="s">
        <v>6</v>
      </c>
      <c r="M190" s="156" t="s">
        <v>6</v>
      </c>
      <c r="N190" s="157"/>
      <c r="O190" s="158" t="str">
        <f t="shared" si="2"/>
        <v/>
      </c>
      <c r="P190" s="159" t="s">
        <v>6</v>
      </c>
      <c r="Q190" s="160" t="s">
        <v>6</v>
      </c>
      <c r="R190" s="151" t="s">
        <v>6</v>
      </c>
      <c r="S190" s="161" t="s">
        <v>6</v>
      </c>
      <c r="T190" s="162" t="s">
        <v>6</v>
      </c>
    </row>
    <row r="191" spans="1:20" x14ac:dyDescent="0.35">
      <c r="A191" s="148" t="s">
        <v>6</v>
      </c>
      <c r="B191" s="149" t="s">
        <v>6</v>
      </c>
      <c r="C191" s="150" t="s">
        <v>61</v>
      </c>
      <c r="D191" s="151" t="s">
        <v>6</v>
      </c>
      <c r="E191" s="151" t="s">
        <v>6</v>
      </c>
      <c r="F191" s="152" t="s">
        <v>6</v>
      </c>
      <c r="G191" s="153" t="s">
        <v>6</v>
      </c>
      <c r="H191" s="154"/>
      <c r="I191" s="155" t="s">
        <v>61</v>
      </c>
      <c r="J191" s="151" t="s">
        <v>6</v>
      </c>
      <c r="K191" s="151" t="s">
        <v>6</v>
      </c>
      <c r="L191" s="152" t="s">
        <v>6</v>
      </c>
      <c r="M191" s="156" t="s">
        <v>6</v>
      </c>
      <c r="N191" s="157"/>
      <c r="O191" s="158" t="str">
        <f t="shared" si="2"/>
        <v/>
      </c>
      <c r="P191" s="159" t="s">
        <v>6</v>
      </c>
      <c r="Q191" s="160" t="s">
        <v>6</v>
      </c>
      <c r="R191" s="151" t="s">
        <v>6</v>
      </c>
      <c r="S191" s="161" t="s">
        <v>6</v>
      </c>
      <c r="T191" s="162" t="s">
        <v>6</v>
      </c>
    </row>
    <row r="192" spans="1:20" x14ac:dyDescent="0.35">
      <c r="A192" s="148" t="s">
        <v>6</v>
      </c>
      <c r="B192" s="149" t="s">
        <v>6</v>
      </c>
      <c r="C192" s="150" t="s">
        <v>61</v>
      </c>
      <c r="D192" s="151" t="s">
        <v>6</v>
      </c>
      <c r="E192" s="151" t="s">
        <v>6</v>
      </c>
      <c r="F192" s="152" t="s">
        <v>6</v>
      </c>
      <c r="G192" s="153" t="s">
        <v>6</v>
      </c>
      <c r="H192" s="154"/>
      <c r="I192" s="155" t="s">
        <v>61</v>
      </c>
      <c r="J192" s="151" t="s">
        <v>6</v>
      </c>
      <c r="K192" s="151" t="s">
        <v>6</v>
      </c>
      <c r="L192" s="152" t="s">
        <v>6</v>
      </c>
      <c r="M192" s="156" t="s">
        <v>6</v>
      </c>
      <c r="N192" s="157"/>
      <c r="O192" s="158" t="str">
        <f t="shared" si="2"/>
        <v/>
      </c>
      <c r="P192" s="159" t="s">
        <v>6</v>
      </c>
      <c r="Q192" s="160" t="s">
        <v>6</v>
      </c>
      <c r="R192" s="151" t="s">
        <v>6</v>
      </c>
      <c r="S192" s="161" t="s">
        <v>6</v>
      </c>
      <c r="T192" s="162" t="s">
        <v>6</v>
      </c>
    </row>
    <row r="193" spans="1:20" x14ac:dyDescent="0.35">
      <c r="A193" s="148" t="s">
        <v>6</v>
      </c>
      <c r="B193" s="149" t="s">
        <v>6</v>
      </c>
      <c r="C193" s="150" t="s">
        <v>61</v>
      </c>
      <c r="D193" s="151" t="s">
        <v>6</v>
      </c>
      <c r="E193" s="151" t="s">
        <v>6</v>
      </c>
      <c r="F193" s="152" t="s">
        <v>6</v>
      </c>
      <c r="G193" s="153" t="s">
        <v>6</v>
      </c>
      <c r="H193" s="154"/>
      <c r="I193" s="155" t="s">
        <v>61</v>
      </c>
      <c r="J193" s="151" t="s">
        <v>6</v>
      </c>
      <c r="K193" s="151" t="s">
        <v>6</v>
      </c>
      <c r="L193" s="152" t="s">
        <v>6</v>
      </c>
      <c r="M193" s="156" t="s">
        <v>6</v>
      </c>
      <c r="N193" s="157"/>
      <c r="O193" s="158" t="str">
        <f t="shared" si="2"/>
        <v/>
      </c>
      <c r="P193" s="159" t="s">
        <v>6</v>
      </c>
      <c r="Q193" s="160" t="s">
        <v>6</v>
      </c>
      <c r="R193" s="151" t="s">
        <v>6</v>
      </c>
      <c r="S193" s="161" t="s">
        <v>6</v>
      </c>
      <c r="T193" s="162" t="s">
        <v>6</v>
      </c>
    </row>
    <row r="194" spans="1:20" x14ac:dyDescent="0.35">
      <c r="A194" s="148" t="s">
        <v>6</v>
      </c>
      <c r="B194" s="149" t="s">
        <v>6</v>
      </c>
      <c r="C194" s="150" t="s">
        <v>61</v>
      </c>
      <c r="D194" s="151" t="s">
        <v>6</v>
      </c>
      <c r="E194" s="151" t="s">
        <v>6</v>
      </c>
      <c r="F194" s="152" t="s">
        <v>6</v>
      </c>
      <c r="G194" s="153" t="s">
        <v>6</v>
      </c>
      <c r="H194" s="154"/>
      <c r="I194" s="155" t="s">
        <v>61</v>
      </c>
      <c r="J194" s="151" t="s">
        <v>6</v>
      </c>
      <c r="K194" s="151" t="s">
        <v>6</v>
      </c>
      <c r="L194" s="152" t="s">
        <v>6</v>
      </c>
      <c r="M194" s="156" t="s">
        <v>6</v>
      </c>
      <c r="N194" s="157"/>
      <c r="O194" s="158" t="str">
        <f t="shared" si="2"/>
        <v/>
      </c>
      <c r="P194" s="159" t="s">
        <v>6</v>
      </c>
      <c r="Q194" s="160" t="s">
        <v>6</v>
      </c>
      <c r="R194" s="151" t="s">
        <v>6</v>
      </c>
      <c r="S194" s="161" t="s">
        <v>6</v>
      </c>
      <c r="T194" s="162" t="s">
        <v>6</v>
      </c>
    </row>
    <row r="195" spans="1:20" x14ac:dyDescent="0.35">
      <c r="A195" s="148" t="s">
        <v>6</v>
      </c>
      <c r="B195" s="149" t="s">
        <v>6</v>
      </c>
      <c r="C195" s="150" t="s">
        <v>61</v>
      </c>
      <c r="D195" s="151" t="s">
        <v>6</v>
      </c>
      <c r="E195" s="151" t="s">
        <v>6</v>
      </c>
      <c r="F195" s="152" t="s">
        <v>6</v>
      </c>
      <c r="G195" s="153" t="s">
        <v>6</v>
      </c>
      <c r="H195" s="154"/>
      <c r="I195" s="155" t="s">
        <v>61</v>
      </c>
      <c r="J195" s="151" t="s">
        <v>6</v>
      </c>
      <c r="K195" s="151" t="s">
        <v>6</v>
      </c>
      <c r="L195" s="152" t="s">
        <v>6</v>
      </c>
      <c r="M195" s="156" t="s">
        <v>6</v>
      </c>
      <c r="N195" s="157"/>
      <c r="O195" s="158" t="str">
        <f t="shared" si="2"/>
        <v/>
      </c>
      <c r="P195" s="159" t="s">
        <v>6</v>
      </c>
      <c r="Q195" s="160" t="s">
        <v>6</v>
      </c>
      <c r="R195" s="151" t="s">
        <v>6</v>
      </c>
      <c r="S195" s="161" t="s">
        <v>6</v>
      </c>
      <c r="T195" s="162" t="s">
        <v>6</v>
      </c>
    </row>
    <row r="196" spans="1:20" x14ac:dyDescent="0.35">
      <c r="A196" s="148" t="s">
        <v>6</v>
      </c>
      <c r="B196" s="149" t="s">
        <v>6</v>
      </c>
      <c r="C196" s="150" t="s">
        <v>61</v>
      </c>
      <c r="D196" s="151" t="s">
        <v>6</v>
      </c>
      <c r="E196" s="151" t="s">
        <v>6</v>
      </c>
      <c r="F196" s="152" t="s">
        <v>6</v>
      </c>
      <c r="G196" s="153" t="s">
        <v>6</v>
      </c>
      <c r="H196" s="154"/>
      <c r="I196" s="155" t="s">
        <v>61</v>
      </c>
      <c r="J196" s="151" t="s">
        <v>6</v>
      </c>
      <c r="K196" s="151" t="s">
        <v>6</v>
      </c>
      <c r="L196" s="152" t="s">
        <v>6</v>
      </c>
      <c r="M196" s="156" t="s">
        <v>6</v>
      </c>
      <c r="N196" s="157"/>
      <c r="O196" s="158" t="str">
        <f t="shared" si="2"/>
        <v/>
      </c>
      <c r="P196" s="159" t="s">
        <v>6</v>
      </c>
      <c r="Q196" s="160" t="s">
        <v>6</v>
      </c>
      <c r="R196" s="151" t="s">
        <v>6</v>
      </c>
      <c r="S196" s="161" t="s">
        <v>6</v>
      </c>
      <c r="T196" s="162" t="s">
        <v>6</v>
      </c>
    </row>
    <row r="197" spans="1:20" x14ac:dyDescent="0.35">
      <c r="A197" s="148" t="s">
        <v>6</v>
      </c>
      <c r="B197" s="149" t="s">
        <v>6</v>
      </c>
      <c r="C197" s="150" t="s">
        <v>61</v>
      </c>
      <c r="D197" s="151" t="s">
        <v>6</v>
      </c>
      <c r="E197" s="151" t="s">
        <v>6</v>
      </c>
      <c r="F197" s="152" t="s">
        <v>6</v>
      </c>
      <c r="G197" s="153" t="s">
        <v>6</v>
      </c>
      <c r="H197" s="154"/>
      <c r="I197" s="155" t="s">
        <v>61</v>
      </c>
      <c r="J197" s="151" t="s">
        <v>6</v>
      </c>
      <c r="K197" s="151" t="s">
        <v>6</v>
      </c>
      <c r="L197" s="152" t="s">
        <v>6</v>
      </c>
      <c r="M197" s="156" t="s">
        <v>6</v>
      </c>
      <c r="N197" s="157"/>
      <c r="O197" s="158" t="str">
        <f t="shared" si="2"/>
        <v/>
      </c>
      <c r="P197" s="159" t="s">
        <v>6</v>
      </c>
      <c r="Q197" s="160" t="s">
        <v>6</v>
      </c>
      <c r="R197" s="151" t="s">
        <v>6</v>
      </c>
      <c r="S197" s="161" t="s">
        <v>6</v>
      </c>
      <c r="T197" s="162" t="s">
        <v>6</v>
      </c>
    </row>
    <row r="198" spans="1:20" x14ac:dyDescent="0.35">
      <c r="A198" s="148" t="s">
        <v>6</v>
      </c>
      <c r="B198" s="149" t="s">
        <v>6</v>
      </c>
      <c r="C198" s="150" t="s">
        <v>61</v>
      </c>
      <c r="D198" s="151" t="s">
        <v>6</v>
      </c>
      <c r="E198" s="151" t="s">
        <v>6</v>
      </c>
      <c r="F198" s="152" t="s">
        <v>6</v>
      </c>
      <c r="G198" s="153" t="s">
        <v>6</v>
      </c>
      <c r="H198" s="154"/>
      <c r="I198" s="155" t="s">
        <v>61</v>
      </c>
      <c r="J198" s="151" t="s">
        <v>6</v>
      </c>
      <c r="K198" s="151" t="s">
        <v>6</v>
      </c>
      <c r="L198" s="152" t="s">
        <v>6</v>
      </c>
      <c r="M198" s="156" t="s">
        <v>6</v>
      </c>
      <c r="N198" s="157"/>
      <c r="O198" s="158" t="str">
        <f t="shared" si="2"/>
        <v/>
      </c>
      <c r="P198" s="159" t="s">
        <v>6</v>
      </c>
      <c r="Q198" s="160" t="s">
        <v>6</v>
      </c>
      <c r="R198" s="151" t="s">
        <v>6</v>
      </c>
      <c r="S198" s="161" t="s">
        <v>6</v>
      </c>
      <c r="T198" s="162" t="s">
        <v>6</v>
      </c>
    </row>
    <row r="199" spans="1:20" x14ac:dyDescent="0.35">
      <c r="A199" s="148" t="s">
        <v>6</v>
      </c>
      <c r="B199" s="149" t="s">
        <v>6</v>
      </c>
      <c r="C199" s="150" t="s">
        <v>61</v>
      </c>
      <c r="D199" s="151" t="s">
        <v>6</v>
      </c>
      <c r="E199" s="151" t="s">
        <v>6</v>
      </c>
      <c r="F199" s="152" t="s">
        <v>6</v>
      </c>
      <c r="G199" s="153" t="s">
        <v>6</v>
      </c>
      <c r="H199" s="154"/>
      <c r="I199" s="155" t="s">
        <v>61</v>
      </c>
      <c r="J199" s="151" t="s">
        <v>6</v>
      </c>
      <c r="K199" s="151" t="s">
        <v>6</v>
      </c>
      <c r="L199" s="152" t="s">
        <v>6</v>
      </c>
      <c r="M199" s="156" t="s">
        <v>6</v>
      </c>
      <c r="N199" s="157"/>
      <c r="O199" s="158" t="str">
        <f t="shared" si="2"/>
        <v/>
      </c>
      <c r="P199" s="159" t="s">
        <v>6</v>
      </c>
      <c r="Q199" s="160" t="s">
        <v>6</v>
      </c>
      <c r="R199" s="151" t="s">
        <v>6</v>
      </c>
      <c r="S199" s="161" t="s">
        <v>6</v>
      </c>
      <c r="T199" s="162" t="s">
        <v>6</v>
      </c>
    </row>
    <row r="200" spans="1:20" x14ac:dyDescent="0.35">
      <c r="A200" s="148" t="s">
        <v>6</v>
      </c>
      <c r="B200" s="149" t="s">
        <v>6</v>
      </c>
      <c r="C200" s="150" t="s">
        <v>61</v>
      </c>
      <c r="D200" s="151" t="s">
        <v>6</v>
      </c>
      <c r="E200" s="151" t="s">
        <v>6</v>
      </c>
      <c r="F200" s="152" t="s">
        <v>6</v>
      </c>
      <c r="G200" s="153" t="s">
        <v>6</v>
      </c>
      <c r="H200" s="154"/>
      <c r="I200" s="155" t="s">
        <v>61</v>
      </c>
      <c r="J200" s="151" t="s">
        <v>6</v>
      </c>
      <c r="K200" s="151" t="s">
        <v>6</v>
      </c>
      <c r="L200" s="152" t="s">
        <v>6</v>
      </c>
      <c r="M200" s="156" t="s">
        <v>6</v>
      </c>
      <c r="N200" s="157"/>
      <c r="O200" s="158" t="str">
        <f t="shared" ref="O200:O205" si="3">IF(OR(D200="",D200="-",J200="",J200="-"),"",D200-J200)</f>
        <v/>
      </c>
      <c r="P200" s="159" t="s">
        <v>6</v>
      </c>
      <c r="Q200" s="160" t="s">
        <v>6</v>
      </c>
      <c r="R200" s="151" t="s">
        <v>6</v>
      </c>
      <c r="S200" s="161" t="s">
        <v>6</v>
      </c>
      <c r="T200" s="162" t="s">
        <v>6</v>
      </c>
    </row>
    <row r="201" spans="1:20" x14ac:dyDescent="0.35">
      <c r="A201" s="148" t="s">
        <v>6</v>
      </c>
      <c r="B201" s="149" t="s">
        <v>6</v>
      </c>
      <c r="C201" s="150" t="s">
        <v>61</v>
      </c>
      <c r="D201" s="151" t="s">
        <v>6</v>
      </c>
      <c r="E201" s="151" t="s">
        <v>6</v>
      </c>
      <c r="F201" s="152" t="s">
        <v>6</v>
      </c>
      <c r="G201" s="153" t="s">
        <v>6</v>
      </c>
      <c r="H201" s="154"/>
      <c r="I201" s="155" t="s">
        <v>61</v>
      </c>
      <c r="J201" s="151" t="s">
        <v>6</v>
      </c>
      <c r="K201" s="151" t="s">
        <v>6</v>
      </c>
      <c r="L201" s="152" t="s">
        <v>6</v>
      </c>
      <c r="M201" s="156" t="s">
        <v>6</v>
      </c>
      <c r="N201" s="157"/>
      <c r="O201" s="158" t="str">
        <f t="shared" si="3"/>
        <v/>
      </c>
      <c r="P201" s="159" t="s">
        <v>6</v>
      </c>
      <c r="Q201" s="160" t="s">
        <v>6</v>
      </c>
      <c r="R201" s="151" t="s">
        <v>6</v>
      </c>
      <c r="S201" s="161" t="s">
        <v>6</v>
      </c>
      <c r="T201" s="162" t="s">
        <v>6</v>
      </c>
    </row>
    <row r="202" spans="1:20" x14ac:dyDescent="0.35">
      <c r="A202" s="148" t="s">
        <v>6</v>
      </c>
      <c r="B202" s="149" t="s">
        <v>6</v>
      </c>
      <c r="C202" s="150" t="s">
        <v>61</v>
      </c>
      <c r="D202" s="151" t="s">
        <v>6</v>
      </c>
      <c r="E202" s="151" t="s">
        <v>6</v>
      </c>
      <c r="F202" s="152" t="s">
        <v>6</v>
      </c>
      <c r="G202" s="153" t="s">
        <v>6</v>
      </c>
      <c r="H202" s="154"/>
      <c r="I202" s="155" t="s">
        <v>61</v>
      </c>
      <c r="J202" s="151" t="s">
        <v>6</v>
      </c>
      <c r="K202" s="151" t="s">
        <v>6</v>
      </c>
      <c r="L202" s="152" t="s">
        <v>6</v>
      </c>
      <c r="M202" s="156" t="s">
        <v>6</v>
      </c>
      <c r="N202" s="157"/>
      <c r="O202" s="158" t="str">
        <f t="shared" si="3"/>
        <v/>
      </c>
      <c r="P202" s="159" t="s">
        <v>6</v>
      </c>
      <c r="Q202" s="160" t="s">
        <v>6</v>
      </c>
      <c r="R202" s="151" t="s">
        <v>6</v>
      </c>
      <c r="S202" s="161" t="s">
        <v>6</v>
      </c>
      <c r="T202" s="162" t="s">
        <v>6</v>
      </c>
    </row>
    <row r="203" spans="1:20" x14ac:dyDescent="0.35">
      <c r="A203" s="148" t="s">
        <v>6</v>
      </c>
      <c r="B203" s="149" t="s">
        <v>6</v>
      </c>
      <c r="C203" s="150" t="s">
        <v>61</v>
      </c>
      <c r="D203" s="151" t="s">
        <v>6</v>
      </c>
      <c r="E203" s="151" t="s">
        <v>6</v>
      </c>
      <c r="F203" s="152" t="s">
        <v>6</v>
      </c>
      <c r="G203" s="153" t="s">
        <v>6</v>
      </c>
      <c r="H203" s="154"/>
      <c r="I203" s="155" t="s">
        <v>61</v>
      </c>
      <c r="J203" s="151" t="s">
        <v>6</v>
      </c>
      <c r="K203" s="151" t="s">
        <v>6</v>
      </c>
      <c r="L203" s="152" t="s">
        <v>6</v>
      </c>
      <c r="M203" s="156" t="s">
        <v>6</v>
      </c>
      <c r="N203" s="157"/>
      <c r="O203" s="158" t="str">
        <f t="shared" si="3"/>
        <v/>
      </c>
      <c r="P203" s="159" t="s">
        <v>6</v>
      </c>
      <c r="Q203" s="160" t="s">
        <v>6</v>
      </c>
      <c r="R203" s="151" t="s">
        <v>6</v>
      </c>
      <c r="S203" s="161" t="s">
        <v>6</v>
      </c>
      <c r="T203" s="162" t="s">
        <v>6</v>
      </c>
    </row>
    <row r="204" spans="1:20" x14ac:dyDescent="0.35">
      <c r="A204" s="148" t="s">
        <v>6</v>
      </c>
      <c r="B204" s="149" t="s">
        <v>6</v>
      </c>
      <c r="C204" s="150" t="s">
        <v>61</v>
      </c>
      <c r="D204" s="151" t="s">
        <v>6</v>
      </c>
      <c r="E204" s="151" t="s">
        <v>6</v>
      </c>
      <c r="F204" s="152" t="s">
        <v>6</v>
      </c>
      <c r="G204" s="153" t="s">
        <v>6</v>
      </c>
      <c r="H204" s="154"/>
      <c r="I204" s="155" t="s">
        <v>61</v>
      </c>
      <c r="J204" s="151" t="s">
        <v>6</v>
      </c>
      <c r="K204" s="151" t="s">
        <v>6</v>
      </c>
      <c r="L204" s="152" t="s">
        <v>6</v>
      </c>
      <c r="M204" s="156" t="s">
        <v>6</v>
      </c>
      <c r="N204" s="157"/>
      <c r="O204" s="158" t="str">
        <f t="shared" si="3"/>
        <v/>
      </c>
      <c r="P204" s="159" t="s">
        <v>6</v>
      </c>
      <c r="Q204" s="160" t="s">
        <v>6</v>
      </c>
      <c r="R204" s="151" t="s">
        <v>6</v>
      </c>
      <c r="S204" s="161" t="s">
        <v>6</v>
      </c>
      <c r="T204" s="162" t="s">
        <v>6</v>
      </c>
    </row>
    <row r="205" spans="1:20" ht="15" thickBot="1" x14ac:dyDescent="0.4">
      <c r="A205" s="148" t="s">
        <v>6</v>
      </c>
      <c r="B205" s="149" t="s">
        <v>6</v>
      </c>
      <c r="C205" s="150" t="s">
        <v>61</v>
      </c>
      <c r="D205" s="151" t="s">
        <v>6</v>
      </c>
      <c r="E205" s="151" t="s">
        <v>6</v>
      </c>
      <c r="F205" s="152" t="s">
        <v>6</v>
      </c>
      <c r="G205" s="153" t="s">
        <v>6</v>
      </c>
      <c r="H205" s="154"/>
      <c r="I205" s="155" t="s">
        <v>61</v>
      </c>
      <c r="J205" s="151" t="s">
        <v>6</v>
      </c>
      <c r="K205" s="151" t="s">
        <v>6</v>
      </c>
      <c r="L205" s="152" t="s">
        <v>6</v>
      </c>
      <c r="M205" s="156" t="s">
        <v>6</v>
      </c>
      <c r="N205" s="157"/>
      <c r="O205" s="158" t="str">
        <f t="shared" si="3"/>
        <v/>
      </c>
      <c r="P205" s="159" t="s">
        <v>6</v>
      </c>
      <c r="Q205" s="160" t="s">
        <v>6</v>
      </c>
      <c r="R205" s="151" t="s">
        <v>6</v>
      </c>
      <c r="S205" s="161" t="s">
        <v>6</v>
      </c>
      <c r="T205" s="162" t="s">
        <v>6</v>
      </c>
    </row>
    <row r="206" spans="1:20" x14ac:dyDescent="0.35">
      <c r="A206" s="163" t="s">
        <v>92</v>
      </c>
      <c r="B206" s="164">
        <f>IF(SUM(B136:B205)=0,"-",AVERAGE(B136:B205))</f>
        <v>24</v>
      </c>
      <c r="C206" s="165" t="s">
        <v>61</v>
      </c>
      <c r="D206" s="166">
        <f>IF(SUM(D136:D205)=0,0,AVERAGE(D136:D205))</f>
        <v>70.796670368739541</v>
      </c>
      <c r="E206" s="166">
        <f>IF(SUM(E136:E205)=0,"-",AVERAGE(E136:E205))</f>
        <v>5.7401866912841797</v>
      </c>
      <c r="F206" s="167">
        <f>IF(SUM(F136:F205)=0,"-",AVERAGE(F136:F205))</f>
        <v>98.299054827008931</v>
      </c>
      <c r="G206" s="168" t="str">
        <f>IF(SUM(G136:G205)=0,"-",AVERAGE(G136:G205))</f>
        <v>-</v>
      </c>
      <c r="H206" s="167"/>
      <c r="I206" s="169" t="s">
        <v>61</v>
      </c>
      <c r="J206" s="166">
        <f>IF(SUM(J136:J205)=0,0,AVERAGE(J136:J205))</f>
        <v>52.982100895472932</v>
      </c>
      <c r="K206" s="166">
        <f>IF(SUM(K136:K205)=0,"-",AVERAGE(K136:K205))</f>
        <v>4.2598314285278311</v>
      </c>
      <c r="L206" s="167">
        <f>IF(SUM(L136:L205)=0,"-",AVERAGE(L136:L205))</f>
        <v>97.557198660714292</v>
      </c>
      <c r="M206" s="167" t="str">
        <f>IF(SUM(M136:M205)=0,"-",AVERAGE(M136:M205))</f>
        <v>-</v>
      </c>
      <c r="N206" s="170"/>
      <c r="O206" s="171">
        <f t="shared" ref="O206:T206" si="4">IF(SUM(O136:O205)=0,"-",AVERAGE(O136:O205))</f>
        <v>17.814569473266609</v>
      </c>
      <c r="P206" s="168">
        <f t="shared" si="4"/>
        <v>0.7418561662946429</v>
      </c>
      <c r="Q206" s="167" t="str">
        <f t="shared" si="4"/>
        <v>-</v>
      </c>
      <c r="R206" s="167" t="str">
        <f t="shared" si="4"/>
        <v>-</v>
      </c>
      <c r="S206" s="172" t="str">
        <f t="shared" si="4"/>
        <v>-</v>
      </c>
      <c r="T206" s="173">
        <f t="shared" si="4"/>
        <v>1.7821734292166576</v>
      </c>
    </row>
    <row r="207" spans="1:20" ht="15" thickBot="1" x14ac:dyDescent="0.4">
      <c r="A207" s="174" t="s">
        <v>93</v>
      </c>
      <c r="B207" s="175">
        <f>SUM(B136:B205)</f>
        <v>672</v>
      </c>
      <c r="C207" s="174"/>
      <c r="D207" s="176"/>
      <c r="E207" s="176"/>
      <c r="F207" s="177">
        <f>SUM(F136:F205)</f>
        <v>2752.37353515625</v>
      </c>
      <c r="G207" s="178">
        <f>SUM(G136:G205)</f>
        <v>0</v>
      </c>
      <c r="H207" s="179"/>
      <c r="I207" s="176"/>
      <c r="J207" s="176"/>
      <c r="K207" s="176"/>
      <c r="L207" s="180">
        <f>SUM(L136:L205)</f>
        <v>2731.6015625</v>
      </c>
      <c r="M207" s="181">
        <f>SUM(M136:M205)</f>
        <v>0</v>
      </c>
      <c r="N207" s="182"/>
      <c r="O207" s="174"/>
      <c r="P207" s="183">
        <f>SUM(P136:P205)</f>
        <v>20.77197265625</v>
      </c>
      <c r="Q207" s="179">
        <f>SUM(Q136:Q205)</f>
        <v>0</v>
      </c>
      <c r="R207" s="176">
        <f>SUM(R136:R205)</f>
        <v>0</v>
      </c>
      <c r="S207" s="182">
        <f>SUM(S136:S205)</f>
        <v>0</v>
      </c>
      <c r="T207" s="184">
        <f>SUM(T136:T205)</f>
        <v>49.900856018066413</v>
      </c>
    </row>
    <row r="208" spans="1:20" x14ac:dyDescent="0.35">
      <c r="A208" s="93">
        <f>70-COUNTIF(A136:A205,"")</f>
        <v>28</v>
      </c>
      <c r="B208" s="93">
        <f>COUNT(B136:B205)</f>
        <v>28</v>
      </c>
      <c r="C208" s="93">
        <f>A208-B208</f>
        <v>0</v>
      </c>
      <c r="D208" s="93" t="s">
        <v>94</v>
      </c>
      <c r="E208" s="93">
        <v>8</v>
      </c>
      <c r="F208" s="94">
        <f>AVERAGE(F157:F163)</f>
        <v>98.18798828125</v>
      </c>
      <c r="G208" s="94"/>
      <c r="H208" s="93"/>
      <c r="I208" s="93"/>
      <c r="J208" s="93"/>
      <c r="K208" s="93"/>
      <c r="L208" s="94">
        <f>AVERAGE(L157:L163)</f>
        <v>97.506417410714292</v>
      </c>
      <c r="M208" s="94"/>
      <c r="N208" s="113"/>
      <c r="O208" s="113"/>
      <c r="P208" s="94">
        <f>AVERAGE(P157:P163)</f>
        <v>0.6815708705357143</v>
      </c>
      <c r="Q208" s="94"/>
      <c r="R208" s="94"/>
      <c r="S208" s="113"/>
      <c r="T208" s="97">
        <f>AVERAGE(T157:T163)</f>
        <v>1.5146506173270102</v>
      </c>
    </row>
    <row r="209" spans="1:20" x14ac:dyDescent="0.35">
      <c r="A209" s="22" t="s">
        <v>95</v>
      </c>
      <c r="B209" s="22"/>
      <c r="C209" s="22"/>
      <c r="D209" s="22"/>
      <c r="E209" s="22"/>
      <c r="F209" s="98"/>
      <c r="G209" s="98"/>
      <c r="H209" s="22"/>
      <c r="I209" s="22"/>
      <c r="J209" s="22"/>
      <c r="K209" s="22"/>
      <c r="L209" s="98"/>
      <c r="M209" s="22"/>
      <c r="N209" s="22"/>
      <c r="O209" s="22"/>
      <c r="P209" s="98"/>
      <c r="Q209" s="22"/>
      <c r="R209" s="22"/>
      <c r="S209" s="22"/>
      <c r="T209" s="22">
        <v>0</v>
      </c>
    </row>
    <row r="210" spans="1:20" x14ac:dyDescent="0.35">
      <c r="A210" s="99" t="s">
        <v>96</v>
      </c>
      <c r="B210" s="99"/>
      <c r="C210" s="99"/>
      <c r="D210" s="99"/>
      <c r="E210" s="99"/>
      <c r="F210" s="100"/>
      <c r="G210" s="100"/>
      <c r="H210" s="99"/>
      <c r="I210" s="99"/>
      <c r="J210" s="99"/>
      <c r="K210" s="99"/>
      <c r="L210" s="100"/>
      <c r="M210" s="99"/>
      <c r="N210" s="99"/>
      <c r="O210" s="99"/>
      <c r="P210" s="100"/>
      <c r="Q210" s="99"/>
      <c r="R210" s="99"/>
      <c r="S210" s="99"/>
      <c r="T210" s="99">
        <v>0</v>
      </c>
    </row>
    <row r="211" spans="1:20" ht="15.5" x14ac:dyDescent="0.35">
      <c r="A211" s="104" t="s">
        <v>93</v>
      </c>
      <c r="B211" s="104"/>
      <c r="C211" s="104"/>
      <c r="D211" s="104"/>
      <c r="E211" s="104"/>
      <c r="F211" s="102"/>
      <c r="G211" s="102"/>
      <c r="H211" s="104"/>
      <c r="I211" s="104"/>
      <c r="J211" s="104"/>
      <c r="K211" s="104"/>
      <c r="L211" s="102"/>
      <c r="M211" s="104"/>
      <c r="N211" s="104"/>
      <c r="O211" s="104"/>
      <c r="P211" s="102"/>
      <c r="Q211" s="104"/>
      <c r="R211" s="104"/>
      <c r="S211" s="104"/>
      <c r="T211" s="104">
        <f>T207+T209-T210</f>
        <v>49.900856018066413</v>
      </c>
    </row>
    <row r="212" spans="1:20" x14ac:dyDescent="0.35">
      <c r="A212" s="96"/>
      <c r="B212" s="96"/>
      <c r="C212" s="105"/>
      <c r="D212" s="105"/>
      <c r="E212" s="105"/>
      <c r="F212" s="96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96"/>
      <c r="S212" s="24"/>
      <c r="T212" s="114"/>
    </row>
    <row r="213" spans="1:20" x14ac:dyDescent="0.3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x14ac:dyDescent="0.35">
      <c r="A214" s="3" t="s">
        <v>99</v>
      </c>
      <c r="B214" s="3"/>
      <c r="C214" s="3"/>
      <c r="D214" s="3"/>
      <c r="E214" s="3"/>
      <c r="F214" s="17">
        <f>24*(B208)-B207-B131*24</f>
        <v>0</v>
      </c>
      <c r="G214" s="3" t="s">
        <v>100</v>
      </c>
      <c r="H214" s="3" t="s">
        <v>100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3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x14ac:dyDescent="0.35">
      <c r="A216" s="3" t="s">
        <v>134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 t="s">
        <v>104</v>
      </c>
      <c r="P216" s="3"/>
      <c r="Q216" s="3"/>
      <c r="R216" s="3"/>
      <c r="S216" s="3"/>
      <c r="T216" s="3"/>
    </row>
    <row r="217" spans="1:20" x14ac:dyDescent="0.35">
      <c r="A217" s="3" t="s">
        <v>103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 t="s">
        <v>104</v>
      </c>
      <c r="P217" s="3"/>
      <c r="Q217" s="3"/>
      <c r="R217" s="3"/>
      <c r="S217" s="3"/>
      <c r="T217" s="3"/>
    </row>
    <row r="218" spans="1:20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35">
      <c r="A219" s="3" t="s">
        <v>135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35">
      <c r="A220" s="3" t="s">
        <v>106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6" t="s">
        <v>107</v>
      </c>
    </row>
    <row r="224" spans="1:20" x14ac:dyDescent="0.35">
      <c r="A224" s="1"/>
      <c r="B224" s="2"/>
      <c r="C224" s="3"/>
      <c r="D224" s="4"/>
      <c r="E224" s="3"/>
      <c r="F224" s="5"/>
      <c r="G224" s="5"/>
      <c r="H224" s="5"/>
      <c r="I224" s="5"/>
      <c r="J224" s="5"/>
      <c r="K224" s="5"/>
      <c r="L224" s="5"/>
      <c r="M224" s="5"/>
      <c r="N224" s="4"/>
      <c r="O224" s="3"/>
      <c r="P224" s="3"/>
      <c r="Q224" s="2"/>
      <c r="R224" s="2"/>
      <c r="S224" s="6" t="s">
        <v>0</v>
      </c>
    </row>
    <row r="225" spans="1:19" ht="17.5" x14ac:dyDescent="0.35">
      <c r="A225" s="193" t="s">
        <v>236</v>
      </c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7"/>
      <c r="Q225" s="7"/>
      <c r="R225" s="7"/>
      <c r="S225" s="8" t="s">
        <v>148</v>
      </c>
    </row>
    <row r="226" spans="1:19" ht="18" x14ac:dyDescent="0.4">
      <c r="A226" s="9" t="s">
        <v>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3"/>
      <c r="P226" s="2"/>
      <c r="Q226" s="2"/>
      <c r="R226" s="2"/>
      <c r="S226" s="10" t="s">
        <v>4</v>
      </c>
    </row>
    <row r="227" spans="1:19" ht="17.5" x14ac:dyDescent="0.35">
      <c r="A227" s="11" t="s">
        <v>5</v>
      </c>
      <c r="B227" s="12"/>
      <c r="C227" s="13" t="s">
        <v>6</v>
      </c>
      <c r="D227" s="3"/>
      <c r="E227" s="3"/>
      <c r="F227" s="3"/>
      <c r="G227" s="3"/>
      <c r="H227" s="3"/>
      <c r="I227" s="3"/>
      <c r="J227" s="3"/>
      <c r="K227" s="3"/>
      <c r="L227" s="3"/>
      <c r="M227" s="2"/>
      <c r="N227" s="2"/>
      <c r="O227" s="3"/>
      <c r="P227" s="12"/>
      <c r="Q227" s="2"/>
      <c r="R227" s="2"/>
      <c r="S227" s="10" t="s">
        <v>7</v>
      </c>
    </row>
    <row r="228" spans="1:19" ht="17.5" x14ac:dyDescent="0.35">
      <c r="A228" s="11" t="s">
        <v>8</v>
      </c>
      <c r="B228" s="3"/>
      <c r="C228" s="13" t="s">
        <v>9</v>
      </c>
      <c r="D228" s="2"/>
      <c r="E228" s="3"/>
      <c r="F228" s="3"/>
      <c r="G228" s="14"/>
      <c r="H228" s="14"/>
      <c r="I228" s="14"/>
      <c r="J228" s="14"/>
      <c r="K228" s="3"/>
      <c r="L228" s="14"/>
      <c r="M228" s="14"/>
      <c r="N228" s="14"/>
      <c r="O228" s="14"/>
      <c r="P228" s="3"/>
      <c r="Q228" s="3"/>
      <c r="R228" s="3"/>
      <c r="S228" s="6" t="s">
        <v>10</v>
      </c>
    </row>
    <row r="229" spans="1:19" x14ac:dyDescent="0.35">
      <c r="A229" s="15" t="s">
        <v>11</v>
      </c>
      <c r="B229" s="3"/>
      <c r="C229" s="3"/>
      <c r="D229" s="3"/>
      <c r="E229" s="3" t="s">
        <v>12</v>
      </c>
      <c r="F229" s="3"/>
      <c r="G229" s="3"/>
      <c r="H229" s="3"/>
      <c r="I229" s="3"/>
      <c r="J229" s="3"/>
      <c r="K229" s="3"/>
      <c r="L229" s="3"/>
      <c r="M229" s="3"/>
      <c r="N229" s="3"/>
      <c r="O229" s="16"/>
      <c r="P229" s="17"/>
      <c r="Q229" s="17"/>
      <c r="R229" s="17"/>
      <c r="S229" s="18" t="s">
        <v>13</v>
      </c>
    </row>
    <row r="230" spans="1:19" ht="17.5" x14ac:dyDescent="0.35">
      <c r="A230" s="19" t="s">
        <v>14</v>
      </c>
      <c r="B230" s="20"/>
      <c r="C230" s="19"/>
      <c r="D230" s="19"/>
      <c r="E230" s="19"/>
      <c r="F230" s="19"/>
      <c r="G230" s="19"/>
      <c r="H230" s="19"/>
      <c r="I230" s="19"/>
      <c r="J230" s="19"/>
      <c r="K230" s="21"/>
      <c r="L230" s="19"/>
      <c r="M230" s="19"/>
      <c r="N230" s="19"/>
      <c r="O230" s="19"/>
      <c r="P230" s="22"/>
      <c r="Q230" s="22"/>
      <c r="R230" s="22"/>
      <c r="S230" s="23" t="s">
        <v>15</v>
      </c>
    </row>
    <row r="231" spans="1:19" x14ac:dyDescent="0.35">
      <c r="A231" s="19" t="s">
        <v>16</v>
      </c>
      <c r="B231" s="3"/>
      <c r="C231" s="3"/>
      <c r="D231" s="2"/>
      <c r="E231" s="3"/>
      <c r="F231" s="3"/>
      <c r="G231" s="3"/>
      <c r="H231" s="3"/>
      <c r="I231" s="2"/>
      <c r="J231" s="3"/>
      <c r="K231" s="3"/>
      <c r="L231" s="2"/>
      <c r="M231" s="3"/>
      <c r="N231" s="3"/>
      <c r="O231" s="3"/>
      <c r="P231" s="3"/>
      <c r="Q231" s="3"/>
      <c r="R231" s="3"/>
      <c r="S231" s="6" t="s">
        <v>17</v>
      </c>
    </row>
    <row r="232" spans="1:19" x14ac:dyDescent="0.35">
      <c r="A232" s="3" t="s">
        <v>18</v>
      </c>
      <c r="B232" s="2"/>
      <c r="C232" s="3"/>
      <c r="D232" s="2"/>
      <c r="E232" s="3"/>
      <c r="F232" s="3"/>
      <c r="G232" s="3"/>
      <c r="H232" s="2"/>
      <c r="I232" s="2"/>
      <c r="J232" s="3" t="s">
        <v>19</v>
      </c>
      <c r="K232" s="3"/>
      <c r="L232" s="3"/>
      <c r="M232" s="3" t="s">
        <v>20</v>
      </c>
      <c r="N232" s="3"/>
      <c r="O232" s="3"/>
      <c r="P232" s="3"/>
      <c r="Q232" s="3"/>
      <c r="R232" s="3"/>
      <c r="S232" s="2" t="s">
        <v>21</v>
      </c>
    </row>
    <row r="233" spans="1:19" x14ac:dyDescent="0.35">
      <c r="A233" s="3"/>
      <c r="B233" s="3"/>
      <c r="C233" s="15" t="s">
        <v>22</v>
      </c>
      <c r="D233" s="3"/>
      <c r="E233" s="3"/>
      <c r="F233" s="3"/>
      <c r="G233" s="3" t="s">
        <v>23</v>
      </c>
      <c r="H233" s="3"/>
      <c r="I233" s="3"/>
      <c r="J233" s="3" t="s">
        <v>24</v>
      </c>
      <c r="K233" s="3"/>
      <c r="L233" s="3"/>
      <c r="M233" s="3"/>
      <c r="N233" s="3"/>
      <c r="O233" s="3" t="s">
        <v>25</v>
      </c>
      <c r="P233" s="3"/>
      <c r="Q233" s="3"/>
      <c r="R233" s="3"/>
      <c r="S233" s="6" t="s">
        <v>26</v>
      </c>
    </row>
    <row r="234" spans="1:19" x14ac:dyDescent="0.3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5"/>
    </row>
    <row r="235" spans="1:19" x14ac:dyDescent="0.35">
      <c r="A235" s="19" t="s">
        <v>27</v>
      </c>
      <c r="B235" s="19"/>
      <c r="C235" s="19"/>
      <c r="D235" s="2" t="s">
        <v>28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3"/>
      <c r="Q235" s="3"/>
      <c r="R235" s="3"/>
      <c r="S235" s="26"/>
    </row>
    <row r="236" spans="1:19" x14ac:dyDescent="0.35">
      <c r="A236" s="19" t="s">
        <v>29</v>
      </c>
      <c r="B236" s="19"/>
      <c r="C236" s="1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6"/>
    </row>
    <row r="237" spans="1:19" x14ac:dyDescent="0.35">
      <c r="A237" s="19" t="s">
        <v>30</v>
      </c>
      <c r="B237" s="19"/>
      <c r="C237" s="1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6"/>
    </row>
    <row r="238" spans="1:19" x14ac:dyDescent="0.35">
      <c r="A238" s="19" t="s">
        <v>31</v>
      </c>
      <c r="B238" s="19"/>
      <c r="C238" s="1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6"/>
      <c r="R238" s="26"/>
      <c r="S238" s="26"/>
    </row>
    <row r="239" spans="1:19" x14ac:dyDescent="0.35">
      <c r="A239" s="19" t="s">
        <v>32</v>
      </c>
      <c r="B239" s="19"/>
      <c r="C239" s="1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6"/>
      <c r="R239" s="26"/>
      <c r="S239" s="26"/>
    </row>
    <row r="240" spans="1:19" x14ac:dyDescent="0.35">
      <c r="A240" s="19" t="s">
        <v>33</v>
      </c>
      <c r="B240" s="19"/>
      <c r="C240" s="1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6"/>
      <c r="R240" s="26"/>
      <c r="S240" s="26"/>
    </row>
    <row r="241" spans="1:19" x14ac:dyDescent="0.35">
      <c r="A241" s="19"/>
      <c r="B241" s="19"/>
      <c r="C241" s="1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6"/>
      <c r="R241" s="26"/>
      <c r="S241" s="26"/>
    </row>
    <row r="242" spans="1:19" x14ac:dyDescent="0.35">
      <c r="A242" s="19"/>
      <c r="B242" s="19"/>
      <c r="C242" s="1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6"/>
      <c r="R242" s="26"/>
      <c r="S242" s="26"/>
    </row>
    <row r="243" spans="1:19" x14ac:dyDescent="0.35">
      <c r="A243" s="27" t="s">
        <v>34</v>
      </c>
      <c r="B243" s="27">
        <v>0</v>
      </c>
      <c r="C243" s="1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6"/>
      <c r="R243" s="26"/>
      <c r="S243" s="26"/>
    </row>
    <row r="244" spans="1:19" ht="15" thickBot="1" x14ac:dyDescent="0.4">
      <c r="A244" s="19"/>
      <c r="B244" s="19"/>
      <c r="C244" s="19" t="str">
        <f>IF((G246="Q3,"),#REF!,IF((G246="Q1,"),#REF!,"-"))</f>
        <v>-</v>
      </c>
      <c r="D244" s="3"/>
      <c r="E244" s="3"/>
      <c r="F244" s="3"/>
      <c r="G244" s="3"/>
      <c r="H244" s="3"/>
      <c r="I244" s="19" t="str">
        <f>IF((M246="Q4,"),#REF!,IF((M246="Q2,"),#REF!,"-"))</f>
        <v>-</v>
      </c>
      <c r="J244" s="3"/>
      <c r="K244" s="3"/>
      <c r="L244" s="3"/>
      <c r="M244" s="3"/>
      <c r="N244" s="3"/>
      <c r="O244" s="3"/>
      <c r="P244" s="3"/>
      <c r="Q244" s="26"/>
      <c r="R244" s="26"/>
      <c r="S244" s="26"/>
    </row>
    <row r="245" spans="1:19" x14ac:dyDescent="0.35">
      <c r="A245" s="120"/>
      <c r="B245" s="121"/>
      <c r="C245" s="194" t="s">
        <v>35</v>
      </c>
      <c r="D245" s="195"/>
      <c r="E245" s="195"/>
      <c r="F245" s="195"/>
      <c r="G245" s="196"/>
      <c r="H245" s="122"/>
      <c r="I245" s="194" t="s">
        <v>36</v>
      </c>
      <c r="J245" s="195"/>
      <c r="K245" s="195"/>
      <c r="L245" s="195"/>
      <c r="M245" s="196"/>
      <c r="N245" s="122"/>
      <c r="O245" s="185"/>
      <c r="P245" s="123"/>
      <c r="Q245" s="124"/>
      <c r="R245" s="186"/>
      <c r="S245" s="127"/>
    </row>
    <row r="246" spans="1:19" x14ac:dyDescent="0.35">
      <c r="A246" s="128" t="s">
        <v>37</v>
      </c>
      <c r="B246" s="129" t="s">
        <v>38</v>
      </c>
      <c r="C246" s="130" t="str">
        <f>CONCATENATE("fG",RIGHT(LEFT(G246,2),1),",")</f>
        <v>fG3,</v>
      </c>
      <c r="D246" s="131" t="s">
        <v>39</v>
      </c>
      <c r="E246" s="40" t="s">
        <v>40</v>
      </c>
      <c r="F246" s="131" t="s">
        <v>41</v>
      </c>
      <c r="G246" s="132" t="s">
        <v>42</v>
      </c>
      <c r="H246" s="19"/>
      <c r="I246" s="130" t="str">
        <f>CONCATENATE("fG",RIGHT(LEFT(M246,2),1),",")</f>
        <v>fG4,</v>
      </c>
      <c r="J246" s="131" t="s">
        <v>43</v>
      </c>
      <c r="K246" s="40" t="s">
        <v>44</v>
      </c>
      <c r="L246" s="131" t="s">
        <v>45</v>
      </c>
      <c r="M246" s="132" t="s">
        <v>46</v>
      </c>
      <c r="N246" s="42"/>
      <c r="O246" s="136" t="s">
        <v>47</v>
      </c>
      <c r="P246" s="130" t="s">
        <v>48</v>
      </c>
      <c r="Q246" s="133" t="str">
        <f>IF(Q247="м.куб","dV","dM")</f>
        <v>dM</v>
      </c>
      <c r="R246" s="132" t="s">
        <v>49</v>
      </c>
      <c r="S246" s="136" t="s">
        <v>50</v>
      </c>
    </row>
    <row r="247" spans="1:19" ht="15" thickBot="1" x14ac:dyDescent="0.4">
      <c r="A247" s="137"/>
      <c r="B247" s="138"/>
      <c r="C247" s="139" t="s">
        <v>51</v>
      </c>
      <c r="D247" s="140" t="s">
        <v>52</v>
      </c>
      <c r="E247" s="141" t="s">
        <v>53</v>
      </c>
      <c r="F247" s="140" t="s">
        <v>6</v>
      </c>
      <c r="G247" s="142" t="s">
        <v>54</v>
      </c>
      <c r="H247" s="143" t="s">
        <v>55</v>
      </c>
      <c r="I247" s="139" t="s">
        <v>51</v>
      </c>
      <c r="J247" s="140" t="s">
        <v>52</v>
      </c>
      <c r="K247" s="141" t="s">
        <v>53</v>
      </c>
      <c r="L247" s="140" t="s">
        <v>6</v>
      </c>
      <c r="M247" s="142" t="s">
        <v>54</v>
      </c>
      <c r="N247" s="144" t="s">
        <v>56</v>
      </c>
      <c r="O247" s="147" t="s">
        <v>57</v>
      </c>
      <c r="P247" s="139" t="s">
        <v>58</v>
      </c>
      <c r="Q247" s="145" t="str">
        <f>F247</f>
        <v/>
      </c>
      <c r="R247" s="187" t="s">
        <v>54</v>
      </c>
      <c r="S247" s="147" t="s">
        <v>59</v>
      </c>
    </row>
    <row r="248" spans="1:19" x14ac:dyDescent="0.35">
      <c r="A248" s="148" t="s">
        <v>208</v>
      </c>
      <c r="B248" s="149">
        <v>24</v>
      </c>
      <c r="C248" s="150" t="s">
        <v>61</v>
      </c>
      <c r="D248" s="151">
        <v>61.565391540527301</v>
      </c>
      <c r="E248" s="151">
        <v>4.5291080474853498</v>
      </c>
      <c r="F248" s="152">
        <v>32.0225830078125</v>
      </c>
      <c r="G248" s="153">
        <v>32.585205078125</v>
      </c>
      <c r="H248" s="154"/>
      <c r="I248" s="155" t="s">
        <v>61</v>
      </c>
      <c r="J248" s="151">
        <v>54.426849365234403</v>
      </c>
      <c r="K248" s="151">
        <v>4.28314161300659</v>
      </c>
      <c r="L248" s="152">
        <v>25.6004638671875</v>
      </c>
      <c r="M248" s="156">
        <v>25.95703125</v>
      </c>
      <c r="N248" s="157"/>
      <c r="O248" s="188" t="s">
        <v>61</v>
      </c>
      <c r="P248" s="158">
        <f t="shared" ref="P248:P311" si="5">IF(OR(D248="",D248="-",J248="",J248="-"),"",D248-J248)</f>
        <v>7.1385421752928977</v>
      </c>
      <c r="Q248" s="159">
        <v>6.422119140625</v>
      </c>
      <c r="R248" s="159">
        <v>6.628173828125</v>
      </c>
      <c r="S248" s="162">
        <v>0.51261520385742199</v>
      </c>
    </row>
    <row r="249" spans="1:19" x14ac:dyDescent="0.35">
      <c r="A249" s="148" t="s">
        <v>209</v>
      </c>
      <c r="B249" s="149">
        <v>24</v>
      </c>
      <c r="C249" s="150" t="s">
        <v>61</v>
      </c>
      <c r="D249" s="151">
        <v>61.688564300537102</v>
      </c>
      <c r="E249" s="151">
        <v>4.5291080474853498</v>
      </c>
      <c r="F249" s="152">
        <v>33.03955078125</v>
      </c>
      <c r="G249" s="153">
        <v>33.6221923828125</v>
      </c>
      <c r="H249" s="154"/>
      <c r="I249" s="155" t="s">
        <v>61</v>
      </c>
      <c r="J249" s="151">
        <v>54.509223937988303</v>
      </c>
      <c r="K249" s="151">
        <v>4.28314161300659</v>
      </c>
      <c r="L249" s="152">
        <v>25.44873046875</v>
      </c>
      <c r="M249" s="156">
        <v>25.8045654296875</v>
      </c>
      <c r="N249" s="157"/>
      <c r="O249" s="188" t="s">
        <v>61</v>
      </c>
      <c r="P249" s="158">
        <f t="shared" si="5"/>
        <v>7.1793403625487997</v>
      </c>
      <c r="Q249" s="159">
        <v>7.5908203125</v>
      </c>
      <c r="R249" s="159">
        <v>7.817626953125</v>
      </c>
      <c r="S249" s="162">
        <v>0.57352256774902299</v>
      </c>
    </row>
    <row r="250" spans="1:19" x14ac:dyDescent="0.35">
      <c r="A250" s="148" t="s">
        <v>210</v>
      </c>
      <c r="B250" s="149">
        <v>24</v>
      </c>
      <c r="C250" s="150" t="s">
        <v>61</v>
      </c>
      <c r="D250" s="151">
        <v>61.687957763671903</v>
      </c>
      <c r="E250" s="151">
        <v>4.5291080474853498</v>
      </c>
      <c r="F250" s="152">
        <v>33.0555419921875</v>
      </c>
      <c r="G250" s="153">
        <v>33.638671875</v>
      </c>
      <c r="H250" s="154"/>
      <c r="I250" s="155" t="s">
        <v>61</v>
      </c>
      <c r="J250" s="151">
        <v>54.612174987792997</v>
      </c>
      <c r="K250" s="151">
        <v>4.28314161300659</v>
      </c>
      <c r="L250" s="152">
        <v>25.451416015625</v>
      </c>
      <c r="M250" s="156">
        <v>25.808837890625</v>
      </c>
      <c r="N250" s="157"/>
      <c r="O250" s="188" t="s">
        <v>61</v>
      </c>
      <c r="P250" s="158">
        <f t="shared" si="5"/>
        <v>7.0757827758789062</v>
      </c>
      <c r="Q250" s="159">
        <v>7.6041259765625</v>
      </c>
      <c r="R250" s="159">
        <v>7.829833984375</v>
      </c>
      <c r="S250" s="162">
        <v>0.56529617309570301</v>
      </c>
    </row>
    <row r="251" spans="1:19" x14ac:dyDescent="0.35">
      <c r="A251" s="148" t="s">
        <v>211</v>
      </c>
      <c r="B251" s="149">
        <v>24</v>
      </c>
      <c r="C251" s="150" t="s">
        <v>61</v>
      </c>
      <c r="D251" s="151">
        <v>61.523086547851598</v>
      </c>
      <c r="E251" s="151">
        <v>4.5291080474853498</v>
      </c>
      <c r="F251" s="152">
        <v>31.8450927734375</v>
      </c>
      <c r="G251" s="153">
        <v>32.404296875</v>
      </c>
      <c r="H251" s="154"/>
      <c r="I251" s="155" t="s">
        <v>61</v>
      </c>
      <c r="J251" s="151">
        <v>54.364120483398402</v>
      </c>
      <c r="K251" s="151">
        <v>4.28314161300659</v>
      </c>
      <c r="L251" s="152">
        <v>25.637451171875</v>
      </c>
      <c r="M251" s="156">
        <v>25.9942626953125</v>
      </c>
      <c r="N251" s="157"/>
      <c r="O251" s="188" t="s">
        <v>61</v>
      </c>
      <c r="P251" s="158">
        <f t="shared" si="5"/>
        <v>7.1589660644531961</v>
      </c>
      <c r="Q251" s="159">
        <v>6.2076416015625</v>
      </c>
      <c r="R251" s="159">
        <v>6.4100341796875</v>
      </c>
      <c r="S251" s="162">
        <v>0.49708366394043002</v>
      </c>
    </row>
    <row r="252" spans="1:19" x14ac:dyDescent="0.35">
      <c r="A252" s="148" t="s">
        <v>212</v>
      </c>
      <c r="B252" s="149">
        <v>24</v>
      </c>
      <c r="C252" s="150" t="s">
        <v>61</v>
      </c>
      <c r="D252" s="151">
        <v>61.589656829833999</v>
      </c>
      <c r="E252" s="151">
        <v>4.5291080474853498</v>
      </c>
      <c r="F252" s="152">
        <v>32.2662353515625</v>
      </c>
      <c r="G252" s="153">
        <v>32.833984375</v>
      </c>
      <c r="H252" s="154"/>
      <c r="I252" s="155" t="s">
        <v>61</v>
      </c>
      <c r="J252" s="151">
        <v>54.455825805664098</v>
      </c>
      <c r="K252" s="151">
        <v>4.28314161300659</v>
      </c>
      <c r="L252" s="152">
        <v>25.6431884765625</v>
      </c>
      <c r="M252" s="156">
        <v>26.001220703125</v>
      </c>
      <c r="N252" s="157"/>
      <c r="O252" s="188" t="s">
        <v>61</v>
      </c>
      <c r="P252" s="158">
        <f t="shared" si="5"/>
        <v>7.1338310241699006</v>
      </c>
      <c r="Q252" s="159">
        <v>6.623046875</v>
      </c>
      <c r="R252" s="159">
        <v>6.832763671875</v>
      </c>
      <c r="S252" s="162">
        <v>0.51905822753906306</v>
      </c>
    </row>
    <row r="253" spans="1:19" x14ac:dyDescent="0.35">
      <c r="A253" s="148" t="s">
        <v>213</v>
      </c>
      <c r="B253" s="149">
        <v>24</v>
      </c>
      <c r="C253" s="150" t="s">
        <v>61</v>
      </c>
      <c r="D253" s="151">
        <v>61.502758026122997</v>
      </c>
      <c r="E253" s="151">
        <v>4.5291080474853498</v>
      </c>
      <c r="F253" s="152">
        <v>32.1671142578125</v>
      </c>
      <c r="G253" s="153">
        <v>32.7313232421875</v>
      </c>
      <c r="H253" s="154"/>
      <c r="I253" s="155" t="s">
        <v>61</v>
      </c>
      <c r="J253" s="151">
        <v>54.347633361816399</v>
      </c>
      <c r="K253" s="151">
        <v>4.28314161300659</v>
      </c>
      <c r="L253" s="152">
        <v>25.713134765625</v>
      </c>
      <c r="M253" s="156">
        <v>26.0706787109375</v>
      </c>
      <c r="N253" s="157"/>
      <c r="O253" s="188" t="s">
        <v>61</v>
      </c>
      <c r="P253" s="158">
        <f t="shared" si="5"/>
        <v>7.155124664306598</v>
      </c>
      <c r="Q253" s="159">
        <v>6.4539794921875</v>
      </c>
      <c r="R253" s="159">
        <v>6.66064453125</v>
      </c>
      <c r="S253" s="162">
        <v>0.51200103759765603</v>
      </c>
    </row>
    <row r="254" spans="1:19" x14ac:dyDescent="0.35">
      <c r="A254" s="148" t="s">
        <v>214</v>
      </c>
      <c r="B254" s="149">
        <v>24</v>
      </c>
      <c r="C254" s="150" t="s">
        <v>61</v>
      </c>
      <c r="D254" s="151">
        <v>61.693138122558601</v>
      </c>
      <c r="E254" s="151">
        <v>4.5291080474853498</v>
      </c>
      <c r="F254" s="152">
        <v>32.939208984375</v>
      </c>
      <c r="G254" s="153">
        <v>33.5206298828125</v>
      </c>
      <c r="H254" s="154"/>
      <c r="I254" s="155" t="s">
        <v>61</v>
      </c>
      <c r="J254" s="151">
        <v>54.657196044921903</v>
      </c>
      <c r="K254" s="151">
        <v>4.28314161300659</v>
      </c>
      <c r="L254" s="152">
        <v>25.658203125</v>
      </c>
      <c r="M254" s="156">
        <v>26.01904296875</v>
      </c>
      <c r="N254" s="157"/>
      <c r="O254" s="188" t="s">
        <v>61</v>
      </c>
      <c r="P254" s="158">
        <f t="shared" si="5"/>
        <v>7.0359420776366974</v>
      </c>
      <c r="Q254" s="159">
        <v>7.281005859375</v>
      </c>
      <c r="R254" s="159">
        <v>7.5015869140625</v>
      </c>
      <c r="S254" s="162">
        <v>0.55403327941894498</v>
      </c>
    </row>
    <row r="255" spans="1:19" x14ac:dyDescent="0.35">
      <c r="A255" s="148" t="s">
        <v>215</v>
      </c>
      <c r="B255" s="149">
        <v>24</v>
      </c>
      <c r="C255" s="150" t="s">
        <v>61</v>
      </c>
      <c r="D255" s="151">
        <v>61.721897125244098</v>
      </c>
      <c r="E255" s="151">
        <v>4.5291080474853498</v>
      </c>
      <c r="F255" s="152">
        <v>33.0023193359375</v>
      </c>
      <c r="G255" s="153">
        <v>33.5849609375</v>
      </c>
      <c r="H255" s="154"/>
      <c r="I255" s="155" t="s">
        <v>61</v>
      </c>
      <c r="J255" s="151">
        <v>54.640846252441399</v>
      </c>
      <c r="K255" s="151">
        <v>4.28314161300659</v>
      </c>
      <c r="L255" s="152">
        <v>25.5008544921875</v>
      </c>
      <c r="M255" s="156">
        <v>25.859130859375</v>
      </c>
      <c r="N255" s="157"/>
      <c r="O255" s="188" t="s">
        <v>61</v>
      </c>
      <c r="P255" s="158">
        <f t="shared" si="5"/>
        <v>7.0810508728026988</v>
      </c>
      <c r="Q255" s="159">
        <v>7.50146484375</v>
      </c>
      <c r="R255" s="159">
        <v>7.725830078125</v>
      </c>
      <c r="S255" s="162">
        <v>0.56399345397949197</v>
      </c>
    </row>
    <row r="256" spans="1:19" x14ac:dyDescent="0.35">
      <c r="A256" s="148" t="s">
        <v>216</v>
      </c>
      <c r="B256" s="149">
        <v>24</v>
      </c>
      <c r="C256" s="150" t="s">
        <v>61</v>
      </c>
      <c r="D256" s="151">
        <v>61.824409484863303</v>
      </c>
      <c r="E256" s="151">
        <v>4.5291080474853498</v>
      </c>
      <c r="F256" s="152">
        <v>33.746826171875</v>
      </c>
      <c r="G256" s="153">
        <v>34.344970703125</v>
      </c>
      <c r="H256" s="154"/>
      <c r="I256" s="155" t="s">
        <v>61</v>
      </c>
      <c r="J256" s="151">
        <v>54.798515319824197</v>
      </c>
      <c r="K256" s="151">
        <v>4.28314161300659</v>
      </c>
      <c r="L256" s="152">
        <v>25.39697265625</v>
      </c>
      <c r="M256" s="156">
        <v>25.755859375</v>
      </c>
      <c r="N256" s="157"/>
      <c r="O256" s="188" t="s">
        <v>61</v>
      </c>
      <c r="P256" s="158">
        <f t="shared" si="5"/>
        <v>7.0258941650391051</v>
      </c>
      <c r="Q256" s="159">
        <v>8.349853515625</v>
      </c>
      <c r="R256" s="159">
        <v>8.589111328125</v>
      </c>
      <c r="S256" s="162">
        <v>0.60654258728027299</v>
      </c>
    </row>
    <row r="257" spans="1:19" x14ac:dyDescent="0.35">
      <c r="A257" s="148" t="s">
        <v>217</v>
      </c>
      <c r="B257" s="149">
        <v>24</v>
      </c>
      <c r="C257" s="150" t="s">
        <v>61</v>
      </c>
      <c r="D257" s="151">
        <v>61.634677886962898</v>
      </c>
      <c r="E257" s="151">
        <v>4.5291080474853498</v>
      </c>
      <c r="F257" s="152">
        <v>32.0294189453125</v>
      </c>
      <c r="G257" s="153">
        <v>32.593017578125</v>
      </c>
      <c r="H257" s="154"/>
      <c r="I257" s="155" t="s">
        <v>61</v>
      </c>
      <c r="J257" s="151">
        <v>54.514884948730497</v>
      </c>
      <c r="K257" s="151">
        <v>4.28314161300659</v>
      </c>
      <c r="L257" s="152">
        <v>25.7603759765625</v>
      </c>
      <c r="M257" s="156">
        <v>26.1207275390625</v>
      </c>
      <c r="N257" s="157"/>
      <c r="O257" s="188" t="s">
        <v>61</v>
      </c>
      <c r="P257" s="158">
        <f t="shared" si="5"/>
        <v>7.1197929382324006</v>
      </c>
      <c r="Q257" s="159">
        <v>6.26904296875</v>
      </c>
      <c r="R257" s="159">
        <v>6.4722900390625</v>
      </c>
      <c r="S257" s="162">
        <v>0.50446128845214799</v>
      </c>
    </row>
    <row r="258" spans="1:19" x14ac:dyDescent="0.35">
      <c r="A258" s="148" t="s">
        <v>218</v>
      </c>
      <c r="B258" s="149">
        <v>24</v>
      </c>
      <c r="C258" s="150" t="s">
        <v>61</v>
      </c>
      <c r="D258" s="151">
        <v>61.641693115234403</v>
      </c>
      <c r="E258" s="151">
        <v>4.5291080474853498</v>
      </c>
      <c r="F258" s="152">
        <v>32.0589599609375</v>
      </c>
      <c r="G258" s="153">
        <v>32.6236572265625</v>
      </c>
      <c r="H258" s="154"/>
      <c r="I258" s="155" t="s">
        <v>61</v>
      </c>
      <c r="J258" s="151">
        <v>54.543380737304702</v>
      </c>
      <c r="K258" s="151">
        <v>4.28314161300659</v>
      </c>
      <c r="L258" s="152">
        <v>25.8157958984375</v>
      </c>
      <c r="M258" s="156">
        <v>26.17724609375</v>
      </c>
      <c r="N258" s="157"/>
      <c r="O258" s="188" t="s">
        <v>61</v>
      </c>
      <c r="P258" s="158">
        <f t="shared" si="5"/>
        <v>7.0983123779297017</v>
      </c>
      <c r="Q258" s="159">
        <v>6.2431640625</v>
      </c>
      <c r="R258" s="159">
        <v>6.4464111328125</v>
      </c>
      <c r="S258" s="162">
        <v>0.50390052795410201</v>
      </c>
    </row>
    <row r="259" spans="1:19" x14ac:dyDescent="0.35">
      <c r="A259" s="148" t="s">
        <v>219</v>
      </c>
      <c r="B259" s="149">
        <v>24</v>
      </c>
      <c r="C259" s="150" t="s">
        <v>61</v>
      </c>
      <c r="D259" s="151">
        <v>61.6212158203125</v>
      </c>
      <c r="E259" s="151">
        <v>4.5291080474853498</v>
      </c>
      <c r="F259" s="152">
        <v>32.0245361328125</v>
      </c>
      <c r="G259" s="153">
        <v>32.5880126953125</v>
      </c>
      <c r="H259" s="154"/>
      <c r="I259" s="155" t="s">
        <v>61</v>
      </c>
      <c r="J259" s="151">
        <v>54.567916870117202</v>
      </c>
      <c r="K259" s="151">
        <v>4.28314161300659</v>
      </c>
      <c r="L259" s="152">
        <v>25.851318359375</v>
      </c>
      <c r="M259" s="156">
        <v>26.213623046875</v>
      </c>
      <c r="N259" s="157"/>
      <c r="O259" s="188" t="s">
        <v>61</v>
      </c>
      <c r="P259" s="158">
        <f t="shared" si="5"/>
        <v>7.0532989501952983</v>
      </c>
      <c r="Q259" s="159">
        <v>6.1732177734375</v>
      </c>
      <c r="R259" s="159">
        <v>6.3743896484375</v>
      </c>
      <c r="S259" s="162">
        <v>0.49854660034179699</v>
      </c>
    </row>
    <row r="260" spans="1:19" x14ac:dyDescent="0.35">
      <c r="A260" s="148" t="s">
        <v>220</v>
      </c>
      <c r="B260" s="149">
        <v>24</v>
      </c>
      <c r="C260" s="150" t="s">
        <v>61</v>
      </c>
      <c r="D260" s="151">
        <v>61.644729614257798</v>
      </c>
      <c r="E260" s="151">
        <v>4.5291080474853498</v>
      </c>
      <c r="F260" s="152">
        <v>32.220458984375</v>
      </c>
      <c r="G260" s="153">
        <v>32.7879638671875</v>
      </c>
      <c r="H260" s="154"/>
      <c r="I260" s="155" t="s">
        <v>61</v>
      </c>
      <c r="J260" s="151">
        <v>54.536453247070298</v>
      </c>
      <c r="K260" s="151">
        <v>4.28314161300659</v>
      </c>
      <c r="L260" s="152">
        <v>25.6722412109375</v>
      </c>
      <c r="M260" s="156">
        <v>26.03125</v>
      </c>
      <c r="N260" s="157"/>
      <c r="O260" s="188" t="s">
        <v>61</v>
      </c>
      <c r="P260" s="158">
        <f t="shared" si="5"/>
        <v>7.1082763671875</v>
      </c>
      <c r="Q260" s="159">
        <v>6.5482177734375</v>
      </c>
      <c r="R260" s="159">
        <v>6.7567138671875</v>
      </c>
      <c r="S260" s="162">
        <v>0.51935195922851596</v>
      </c>
    </row>
    <row r="261" spans="1:19" x14ac:dyDescent="0.35">
      <c r="A261" s="148" t="s">
        <v>221</v>
      </c>
      <c r="B261" s="149">
        <v>24</v>
      </c>
      <c r="C261" s="150" t="s">
        <v>61</v>
      </c>
      <c r="D261" s="151">
        <v>61.609241485595703</v>
      </c>
      <c r="E261" s="151">
        <v>4.5291080474853498</v>
      </c>
      <c r="F261" s="152">
        <v>32.778076171875</v>
      </c>
      <c r="G261" s="153">
        <v>33.35546875</v>
      </c>
      <c r="H261" s="154"/>
      <c r="I261" s="155" t="s">
        <v>61</v>
      </c>
      <c r="J261" s="151">
        <v>54.541534423828097</v>
      </c>
      <c r="K261" s="151">
        <v>4.28314161300659</v>
      </c>
      <c r="L261" s="152">
        <v>25.5958251953125</v>
      </c>
      <c r="M261" s="156">
        <v>25.954345703125</v>
      </c>
      <c r="N261" s="157"/>
      <c r="O261" s="188" t="s">
        <v>61</v>
      </c>
      <c r="P261" s="158">
        <f t="shared" si="5"/>
        <v>7.0677070617676065</v>
      </c>
      <c r="Q261" s="159">
        <v>7.1822509765625</v>
      </c>
      <c r="R261" s="159">
        <v>7.401123046875</v>
      </c>
      <c r="S261" s="162">
        <v>0.54933929443359397</v>
      </c>
    </row>
    <row r="262" spans="1:19" x14ac:dyDescent="0.35">
      <c r="A262" s="148" t="s">
        <v>222</v>
      </c>
      <c r="B262" s="149">
        <v>24</v>
      </c>
      <c r="C262" s="150" t="s">
        <v>61</v>
      </c>
      <c r="D262" s="151">
        <v>61.381484985351598</v>
      </c>
      <c r="E262" s="151">
        <v>4.5291080474853498</v>
      </c>
      <c r="F262" s="152">
        <v>31.76953125</v>
      </c>
      <c r="G262" s="153">
        <v>32.325927734375</v>
      </c>
      <c r="H262" s="154"/>
      <c r="I262" s="155" t="s">
        <v>61</v>
      </c>
      <c r="J262" s="151">
        <v>54.261680603027301</v>
      </c>
      <c r="K262" s="151">
        <v>4.28314161300659</v>
      </c>
      <c r="L262" s="152">
        <v>25.7705078125</v>
      </c>
      <c r="M262" s="156">
        <v>26.1275634765625</v>
      </c>
      <c r="N262" s="157"/>
      <c r="O262" s="188" t="s">
        <v>61</v>
      </c>
      <c r="P262" s="158">
        <f t="shared" si="5"/>
        <v>7.1198043823242969</v>
      </c>
      <c r="Q262" s="159">
        <v>5.9990234375</v>
      </c>
      <c r="R262" s="159">
        <v>6.1983642578125</v>
      </c>
      <c r="S262" s="162">
        <v>0.487380981445313</v>
      </c>
    </row>
    <row r="263" spans="1:19" x14ac:dyDescent="0.35">
      <c r="A263" s="148" t="s">
        <v>223</v>
      </c>
      <c r="B263" s="149">
        <v>24</v>
      </c>
      <c r="C263" s="150" t="s">
        <v>61</v>
      </c>
      <c r="D263" s="151">
        <v>61.094268798828097</v>
      </c>
      <c r="E263" s="151">
        <v>4.5291080474853498</v>
      </c>
      <c r="F263" s="152">
        <v>33.537109375</v>
      </c>
      <c r="G263" s="153">
        <v>34.11767578125</v>
      </c>
      <c r="H263" s="154"/>
      <c r="I263" s="155" t="s">
        <v>61</v>
      </c>
      <c r="J263" s="151">
        <v>54.167587280273402</v>
      </c>
      <c r="K263" s="151">
        <v>4.28314161300659</v>
      </c>
      <c r="L263" s="152">
        <v>25.4443359375</v>
      </c>
      <c r="M263" s="156">
        <v>25.7962646484375</v>
      </c>
      <c r="N263" s="157"/>
      <c r="O263" s="188" t="s">
        <v>61</v>
      </c>
      <c r="P263" s="158">
        <f t="shared" si="5"/>
        <v>6.9266815185546946</v>
      </c>
      <c r="Q263" s="159">
        <v>8.0927734375</v>
      </c>
      <c r="R263" s="159">
        <v>8.3214111328125</v>
      </c>
      <c r="S263" s="162">
        <v>0.57970046997070301</v>
      </c>
    </row>
    <row r="264" spans="1:19" x14ac:dyDescent="0.35">
      <c r="A264" s="148" t="s">
        <v>224</v>
      </c>
      <c r="B264" s="149">
        <v>24</v>
      </c>
      <c r="C264" s="150" t="s">
        <v>61</v>
      </c>
      <c r="D264" s="151">
        <v>59.919731140136697</v>
      </c>
      <c r="E264" s="151">
        <v>4.5291080474853498</v>
      </c>
      <c r="F264" s="152">
        <v>32.74658203125</v>
      </c>
      <c r="G264" s="153">
        <v>33.294189453125</v>
      </c>
      <c r="H264" s="154"/>
      <c r="I264" s="155" t="s">
        <v>61</v>
      </c>
      <c r="J264" s="151">
        <v>53.270095825195298</v>
      </c>
      <c r="K264" s="151">
        <v>4.28314161300659</v>
      </c>
      <c r="L264" s="152">
        <v>25.604248046875</v>
      </c>
      <c r="M264" s="156">
        <v>25.9473876953125</v>
      </c>
      <c r="N264" s="157"/>
      <c r="O264" s="188" t="s">
        <v>61</v>
      </c>
      <c r="P264" s="158">
        <f t="shared" si="5"/>
        <v>6.6496353149413991</v>
      </c>
      <c r="Q264" s="159">
        <v>7.142333984375</v>
      </c>
      <c r="R264" s="159">
        <v>7.3468017578125</v>
      </c>
      <c r="S264" s="162">
        <v>0.49950408935546903</v>
      </c>
    </row>
    <row r="265" spans="1:19" x14ac:dyDescent="0.35">
      <c r="A265" s="148" t="s">
        <v>225</v>
      </c>
      <c r="B265" s="149">
        <v>24</v>
      </c>
      <c r="C265" s="150" t="s">
        <v>61</v>
      </c>
      <c r="D265" s="151">
        <v>60.499977111816399</v>
      </c>
      <c r="E265" s="151">
        <v>4.5291080474853498</v>
      </c>
      <c r="F265" s="152">
        <v>32.247802734375</v>
      </c>
      <c r="G265" s="153">
        <v>32.796875</v>
      </c>
      <c r="H265" s="154"/>
      <c r="I265" s="155" t="s">
        <v>61</v>
      </c>
      <c r="J265" s="151">
        <v>53.5697631835938</v>
      </c>
      <c r="K265" s="151">
        <v>4.28314161300659</v>
      </c>
      <c r="L265" s="152">
        <v>25.6429443359375</v>
      </c>
      <c r="M265" s="156">
        <v>25.9896240234375</v>
      </c>
      <c r="N265" s="157"/>
      <c r="O265" s="188" t="s">
        <v>61</v>
      </c>
      <c r="P265" s="158">
        <f t="shared" si="5"/>
        <v>6.9302139282225994</v>
      </c>
      <c r="Q265" s="159">
        <v>6.6048583984375</v>
      </c>
      <c r="R265" s="159">
        <v>6.8072509765625</v>
      </c>
      <c r="S265" s="162">
        <v>0.498641967773438</v>
      </c>
    </row>
    <row r="266" spans="1:19" x14ac:dyDescent="0.35">
      <c r="A266" s="148" t="s">
        <v>226</v>
      </c>
      <c r="B266" s="149">
        <v>24</v>
      </c>
      <c r="C266" s="150" t="s">
        <v>61</v>
      </c>
      <c r="D266" s="151">
        <v>60.137008666992202</v>
      </c>
      <c r="E266" s="151">
        <v>4.5291080474853498</v>
      </c>
      <c r="F266" s="152">
        <v>32.981689453125</v>
      </c>
      <c r="G266" s="153">
        <v>33.535888671875</v>
      </c>
      <c r="H266" s="154"/>
      <c r="I266" s="155" t="s">
        <v>61</v>
      </c>
      <c r="J266" s="151">
        <v>53.467506408691399</v>
      </c>
      <c r="K266" s="151">
        <v>4.28314161300659</v>
      </c>
      <c r="L266" s="152">
        <v>25.456298828125</v>
      </c>
      <c r="M266" s="156">
        <v>25.7996826171875</v>
      </c>
      <c r="N266" s="157"/>
      <c r="O266" s="188" t="s">
        <v>61</v>
      </c>
      <c r="P266" s="158">
        <f t="shared" si="5"/>
        <v>6.6695022583008026</v>
      </c>
      <c r="Q266" s="159">
        <v>7.525390625</v>
      </c>
      <c r="R266" s="159">
        <v>7.7362060546875</v>
      </c>
      <c r="S266" s="162">
        <v>0.51474380493164096</v>
      </c>
    </row>
    <row r="267" spans="1:19" x14ac:dyDescent="0.35">
      <c r="A267" s="148" t="s">
        <v>227</v>
      </c>
      <c r="B267" s="149">
        <v>24</v>
      </c>
      <c r="C267" s="150" t="s">
        <v>61</v>
      </c>
      <c r="D267" s="151">
        <v>61.162223815917997</v>
      </c>
      <c r="E267" s="151">
        <v>4.5291080474853498</v>
      </c>
      <c r="F267" s="152">
        <v>32.181396484375</v>
      </c>
      <c r="G267" s="153">
        <v>32.740234375</v>
      </c>
      <c r="H267" s="154"/>
      <c r="I267" s="155" t="s">
        <v>61</v>
      </c>
      <c r="J267" s="151">
        <v>54.175636291503899</v>
      </c>
      <c r="K267" s="151">
        <v>4.28314161300659</v>
      </c>
      <c r="L267" s="152">
        <v>25.644775390625</v>
      </c>
      <c r="M267" s="156">
        <v>25.9993896484375</v>
      </c>
      <c r="N267" s="157"/>
      <c r="O267" s="188" t="s">
        <v>61</v>
      </c>
      <c r="P267" s="158">
        <f t="shared" si="5"/>
        <v>6.986587524414098</v>
      </c>
      <c r="Q267" s="159">
        <v>6.53662109375</v>
      </c>
      <c r="R267" s="159">
        <v>6.7408447265625</v>
      </c>
      <c r="S267" s="162">
        <v>0.50404739379882801</v>
      </c>
    </row>
    <row r="268" spans="1:19" x14ac:dyDescent="0.35">
      <c r="A268" s="148" t="s">
        <v>228</v>
      </c>
      <c r="B268" s="149">
        <v>24</v>
      </c>
      <c r="C268" s="150" t="s">
        <v>61</v>
      </c>
      <c r="D268" s="151">
        <v>60.408176422119098</v>
      </c>
      <c r="E268" s="151">
        <v>4.5291080474853498</v>
      </c>
      <c r="F268" s="152">
        <v>32.783203125</v>
      </c>
      <c r="G268" s="153">
        <v>33.340576171875</v>
      </c>
      <c r="H268" s="154"/>
      <c r="I268" s="155" t="s">
        <v>61</v>
      </c>
      <c r="J268" s="151">
        <v>53.689338684082003</v>
      </c>
      <c r="K268" s="151">
        <v>4.28314161300659</v>
      </c>
      <c r="L268" s="152">
        <v>25.4591064453125</v>
      </c>
      <c r="M268" s="156">
        <v>25.805419921875</v>
      </c>
      <c r="N268" s="157"/>
      <c r="O268" s="188" t="s">
        <v>61</v>
      </c>
      <c r="P268" s="158">
        <f t="shared" si="5"/>
        <v>6.7188377380370952</v>
      </c>
      <c r="Q268" s="159">
        <v>7.3240966796875</v>
      </c>
      <c r="R268" s="159">
        <v>7.53515625</v>
      </c>
      <c r="S268" s="162">
        <v>0.52602386474609397</v>
      </c>
    </row>
    <row r="269" spans="1:19" x14ac:dyDescent="0.35">
      <c r="A269" s="148" t="s">
        <v>229</v>
      </c>
      <c r="B269" s="149">
        <v>24</v>
      </c>
      <c r="C269" s="150" t="s">
        <v>61</v>
      </c>
      <c r="D269" s="151">
        <v>61.683147430419901</v>
      </c>
      <c r="E269" s="151">
        <v>4.5291080474853498</v>
      </c>
      <c r="F269" s="152">
        <v>33.095458984375</v>
      </c>
      <c r="G269" s="153">
        <v>33.67919921875</v>
      </c>
      <c r="H269" s="154"/>
      <c r="I269" s="155" t="s">
        <v>61</v>
      </c>
      <c r="J269" s="151">
        <v>54.702667236328097</v>
      </c>
      <c r="K269" s="151">
        <v>4.28314161300659</v>
      </c>
      <c r="L269" s="152">
        <v>25.232666015625</v>
      </c>
      <c r="M269" s="156">
        <v>25.588134765625</v>
      </c>
      <c r="N269" s="157"/>
      <c r="O269" s="188" t="s">
        <v>61</v>
      </c>
      <c r="P269" s="158">
        <f t="shared" si="5"/>
        <v>6.980480194091804</v>
      </c>
      <c r="Q269" s="159">
        <v>7.86279296875</v>
      </c>
      <c r="R269" s="159">
        <v>8.091064453125</v>
      </c>
      <c r="S269" s="162">
        <v>0.57492828369140603</v>
      </c>
    </row>
    <row r="270" spans="1:19" x14ac:dyDescent="0.35">
      <c r="A270" s="148" t="s">
        <v>230</v>
      </c>
      <c r="B270" s="149">
        <v>24</v>
      </c>
      <c r="C270" s="150" t="s">
        <v>61</v>
      </c>
      <c r="D270" s="151">
        <v>61.673007965087898</v>
      </c>
      <c r="E270" s="151">
        <v>4.5291080474853498</v>
      </c>
      <c r="F270" s="152">
        <v>32.5712890625</v>
      </c>
      <c r="G270" s="153">
        <v>33.145751953125</v>
      </c>
      <c r="H270" s="154"/>
      <c r="I270" s="155" t="s">
        <v>61</v>
      </c>
      <c r="J270" s="151">
        <v>54.638504028320298</v>
      </c>
      <c r="K270" s="151">
        <v>4.28314161300659</v>
      </c>
      <c r="L270" s="152">
        <v>25.4312744140625</v>
      </c>
      <c r="M270" s="156">
        <v>25.788818359375</v>
      </c>
      <c r="N270" s="157"/>
      <c r="O270" s="188" t="s">
        <v>61</v>
      </c>
      <c r="P270" s="158">
        <f t="shared" si="5"/>
        <v>7.0345039367675994</v>
      </c>
      <c r="Q270" s="159">
        <v>7.1400146484375</v>
      </c>
      <c r="R270" s="159">
        <v>7.35693359375</v>
      </c>
      <c r="S270" s="162">
        <v>0.54550552368164096</v>
      </c>
    </row>
    <row r="271" spans="1:19" x14ac:dyDescent="0.35">
      <c r="A271" s="148" t="s">
        <v>231</v>
      </c>
      <c r="B271" s="149">
        <v>24</v>
      </c>
      <c r="C271" s="150" t="s">
        <v>61</v>
      </c>
      <c r="D271" s="151">
        <v>61.607822418212898</v>
      </c>
      <c r="E271" s="151">
        <v>4.5291080474853498</v>
      </c>
      <c r="F271" s="152">
        <v>32.153076171875</v>
      </c>
      <c r="G271" s="153">
        <v>32.71923828125</v>
      </c>
      <c r="H271" s="154"/>
      <c r="I271" s="155" t="s">
        <v>61</v>
      </c>
      <c r="J271" s="151">
        <v>54.4981079101563</v>
      </c>
      <c r="K271" s="151">
        <v>4.28314161300659</v>
      </c>
      <c r="L271" s="152">
        <v>25.69775390625</v>
      </c>
      <c r="M271" s="156">
        <v>26.0572509765625</v>
      </c>
      <c r="N271" s="157"/>
      <c r="O271" s="188" t="s">
        <v>61</v>
      </c>
      <c r="P271" s="158">
        <f t="shared" si="5"/>
        <v>7.109714508056598</v>
      </c>
      <c r="Q271" s="159">
        <v>6.455322265625</v>
      </c>
      <c r="R271" s="159">
        <v>6.6619873046875</v>
      </c>
      <c r="S271" s="162">
        <v>0.51305770874023404</v>
      </c>
    </row>
    <row r="272" spans="1:19" x14ac:dyDescent="0.35">
      <c r="A272" s="148" t="s">
        <v>232</v>
      </c>
      <c r="B272" s="149">
        <v>24</v>
      </c>
      <c r="C272" s="150" t="s">
        <v>61</v>
      </c>
      <c r="D272" s="151">
        <v>61.622611999511697</v>
      </c>
      <c r="E272" s="151">
        <v>4.5291080474853498</v>
      </c>
      <c r="F272" s="152">
        <v>31.911376953125</v>
      </c>
      <c r="G272" s="153">
        <v>32.47265625</v>
      </c>
      <c r="H272" s="154"/>
      <c r="I272" s="155" t="s">
        <v>61</v>
      </c>
      <c r="J272" s="151">
        <v>54.526321411132798</v>
      </c>
      <c r="K272" s="151">
        <v>4.28314161300659</v>
      </c>
      <c r="L272" s="152">
        <v>25.6663818359375</v>
      </c>
      <c r="M272" s="156">
        <v>26.0255126953125</v>
      </c>
      <c r="N272" s="157"/>
      <c r="O272" s="188" t="s">
        <v>61</v>
      </c>
      <c r="P272" s="158">
        <f t="shared" si="5"/>
        <v>7.0962905883788991</v>
      </c>
      <c r="Q272" s="159">
        <v>6.2449951171875</v>
      </c>
      <c r="R272" s="159">
        <v>6.4471435546875</v>
      </c>
      <c r="S272" s="162">
        <v>0.49968338012695301</v>
      </c>
    </row>
    <row r="273" spans="1:19" x14ac:dyDescent="0.35">
      <c r="A273" s="148" t="s">
        <v>233</v>
      </c>
      <c r="B273" s="149">
        <v>24</v>
      </c>
      <c r="C273" s="150" t="s">
        <v>61</v>
      </c>
      <c r="D273" s="151">
        <v>61.644763946533203</v>
      </c>
      <c r="E273" s="151">
        <v>4.5291080474853498</v>
      </c>
      <c r="F273" s="152">
        <v>32.494873046875</v>
      </c>
      <c r="G273" s="153">
        <v>33.06787109375</v>
      </c>
      <c r="H273" s="154"/>
      <c r="I273" s="155" t="s">
        <v>61</v>
      </c>
      <c r="J273" s="151">
        <v>54.510696411132798</v>
      </c>
      <c r="K273" s="151">
        <v>4.28314161300659</v>
      </c>
      <c r="L273" s="152">
        <v>25.4197998046875</v>
      </c>
      <c r="M273" s="156">
        <v>25.7752685546875</v>
      </c>
      <c r="N273" s="157"/>
      <c r="O273" s="188" t="s">
        <v>61</v>
      </c>
      <c r="P273" s="158">
        <f t="shared" si="5"/>
        <v>7.1340675354004048</v>
      </c>
      <c r="Q273" s="159">
        <v>7.0750732421875</v>
      </c>
      <c r="R273" s="159">
        <v>7.2926025390625</v>
      </c>
      <c r="S273" s="162">
        <v>0.54407119750976596</v>
      </c>
    </row>
    <row r="274" spans="1:19" x14ac:dyDescent="0.35">
      <c r="A274" s="148" t="s">
        <v>234</v>
      </c>
      <c r="B274" s="149">
        <v>24</v>
      </c>
      <c r="C274" s="150" t="s">
        <v>61</v>
      </c>
      <c r="D274" s="151">
        <v>61.504722595214801</v>
      </c>
      <c r="E274" s="151">
        <v>4.5291080474853498</v>
      </c>
      <c r="F274" s="152">
        <v>30.875</v>
      </c>
      <c r="G274" s="153">
        <v>31.416748046875</v>
      </c>
      <c r="H274" s="154"/>
      <c r="I274" s="155" t="s">
        <v>61</v>
      </c>
      <c r="J274" s="151">
        <v>54.337516784667997</v>
      </c>
      <c r="K274" s="151">
        <v>4.28314161300659</v>
      </c>
      <c r="L274" s="152">
        <v>25.6573486328125</v>
      </c>
      <c r="M274" s="156">
        <v>26.0137939453125</v>
      </c>
      <c r="N274" s="157"/>
      <c r="O274" s="188" t="s">
        <v>61</v>
      </c>
      <c r="P274" s="158">
        <f t="shared" si="5"/>
        <v>7.1672058105468039</v>
      </c>
      <c r="Q274" s="159">
        <v>5.2176513671875</v>
      </c>
      <c r="R274" s="159">
        <v>5.4029541015625</v>
      </c>
      <c r="S274" s="162">
        <v>0.450241088867188</v>
      </c>
    </row>
    <row r="275" spans="1:19" x14ac:dyDescent="0.35">
      <c r="A275" s="148" t="s">
        <v>235</v>
      </c>
      <c r="B275" s="149">
        <v>24</v>
      </c>
      <c r="C275" s="150" t="s">
        <v>61</v>
      </c>
      <c r="D275" s="151">
        <v>61.616973876953097</v>
      </c>
      <c r="E275" s="151">
        <v>4.5291080474853498</v>
      </c>
      <c r="F275" s="152">
        <v>31.55322265625</v>
      </c>
      <c r="G275" s="153">
        <v>32.1083984375</v>
      </c>
      <c r="H275" s="154"/>
      <c r="I275" s="155" t="s">
        <v>61</v>
      </c>
      <c r="J275" s="151">
        <v>54.462471008300803</v>
      </c>
      <c r="K275" s="151">
        <v>4.28314161300659</v>
      </c>
      <c r="L275" s="152">
        <v>25.5408935546875</v>
      </c>
      <c r="M275" s="156">
        <v>25.8973388671875</v>
      </c>
      <c r="N275" s="157"/>
      <c r="O275" s="188" t="s">
        <v>61</v>
      </c>
      <c r="P275" s="158">
        <f t="shared" si="5"/>
        <v>7.154502868652294</v>
      </c>
      <c r="Q275" s="159">
        <v>6.0123291015625</v>
      </c>
      <c r="R275" s="159">
        <v>6.2110595703125</v>
      </c>
      <c r="S275" s="162">
        <v>0.48894882202148399</v>
      </c>
    </row>
    <row r="276" spans="1:19" x14ac:dyDescent="0.35">
      <c r="A276" s="148" t="s">
        <v>6</v>
      </c>
      <c r="B276" s="161" t="s">
        <v>6</v>
      </c>
      <c r="C276" s="150" t="s">
        <v>61</v>
      </c>
      <c r="D276" s="151" t="s">
        <v>6</v>
      </c>
      <c r="E276" s="151" t="s">
        <v>6</v>
      </c>
      <c r="F276" s="152" t="s">
        <v>6</v>
      </c>
      <c r="G276" s="153" t="s">
        <v>6</v>
      </c>
      <c r="H276" s="154"/>
      <c r="I276" s="155" t="s">
        <v>61</v>
      </c>
      <c r="J276" s="151" t="s">
        <v>6</v>
      </c>
      <c r="K276" s="151" t="s">
        <v>6</v>
      </c>
      <c r="L276" s="152" t="s">
        <v>6</v>
      </c>
      <c r="M276" s="156" t="s">
        <v>6</v>
      </c>
      <c r="N276" s="157"/>
      <c r="O276" s="188" t="s">
        <v>6</v>
      </c>
      <c r="P276" s="158" t="str">
        <f t="shared" si="5"/>
        <v/>
      </c>
      <c r="Q276" s="159" t="s">
        <v>6</v>
      </c>
      <c r="R276" s="159" t="s">
        <v>6</v>
      </c>
      <c r="S276" s="162" t="s">
        <v>6</v>
      </c>
    </row>
    <row r="277" spans="1:19" x14ac:dyDescent="0.35">
      <c r="A277" s="148" t="s">
        <v>6</v>
      </c>
      <c r="B277" s="161" t="s">
        <v>6</v>
      </c>
      <c r="C277" s="150" t="s">
        <v>61</v>
      </c>
      <c r="D277" s="151" t="s">
        <v>6</v>
      </c>
      <c r="E277" s="151" t="s">
        <v>6</v>
      </c>
      <c r="F277" s="152" t="s">
        <v>6</v>
      </c>
      <c r="G277" s="153" t="s">
        <v>6</v>
      </c>
      <c r="H277" s="154"/>
      <c r="I277" s="155" t="s">
        <v>61</v>
      </c>
      <c r="J277" s="151" t="s">
        <v>6</v>
      </c>
      <c r="K277" s="151" t="s">
        <v>6</v>
      </c>
      <c r="L277" s="152" t="s">
        <v>6</v>
      </c>
      <c r="M277" s="156" t="s">
        <v>6</v>
      </c>
      <c r="N277" s="157"/>
      <c r="O277" s="188" t="s">
        <v>6</v>
      </c>
      <c r="P277" s="158" t="str">
        <f t="shared" si="5"/>
        <v/>
      </c>
      <c r="Q277" s="159" t="s">
        <v>6</v>
      </c>
      <c r="R277" s="159" t="s">
        <v>6</v>
      </c>
      <c r="S277" s="162" t="s">
        <v>6</v>
      </c>
    </row>
    <row r="278" spans="1:19" x14ac:dyDescent="0.35">
      <c r="A278" s="148" t="s">
        <v>6</v>
      </c>
      <c r="B278" s="161" t="s">
        <v>6</v>
      </c>
      <c r="C278" s="150" t="s">
        <v>61</v>
      </c>
      <c r="D278" s="151" t="s">
        <v>6</v>
      </c>
      <c r="E278" s="151" t="s">
        <v>6</v>
      </c>
      <c r="F278" s="152" t="s">
        <v>6</v>
      </c>
      <c r="G278" s="153" t="s">
        <v>6</v>
      </c>
      <c r="H278" s="154"/>
      <c r="I278" s="155" t="s">
        <v>61</v>
      </c>
      <c r="J278" s="151" t="s">
        <v>6</v>
      </c>
      <c r="K278" s="151" t="s">
        <v>6</v>
      </c>
      <c r="L278" s="152" t="s">
        <v>6</v>
      </c>
      <c r="M278" s="156" t="s">
        <v>6</v>
      </c>
      <c r="N278" s="157"/>
      <c r="O278" s="188" t="s">
        <v>6</v>
      </c>
      <c r="P278" s="158" t="str">
        <f t="shared" si="5"/>
        <v/>
      </c>
      <c r="Q278" s="159" t="s">
        <v>6</v>
      </c>
      <c r="R278" s="159" t="s">
        <v>6</v>
      </c>
      <c r="S278" s="162" t="s">
        <v>6</v>
      </c>
    </row>
    <row r="279" spans="1:19" x14ac:dyDescent="0.35">
      <c r="A279" s="148" t="s">
        <v>6</v>
      </c>
      <c r="B279" s="161" t="s">
        <v>6</v>
      </c>
      <c r="C279" s="150" t="s">
        <v>61</v>
      </c>
      <c r="D279" s="151" t="s">
        <v>6</v>
      </c>
      <c r="E279" s="151" t="s">
        <v>6</v>
      </c>
      <c r="F279" s="152" t="s">
        <v>6</v>
      </c>
      <c r="G279" s="153" t="s">
        <v>6</v>
      </c>
      <c r="H279" s="154"/>
      <c r="I279" s="155" t="s">
        <v>61</v>
      </c>
      <c r="J279" s="151" t="s">
        <v>6</v>
      </c>
      <c r="K279" s="151" t="s">
        <v>6</v>
      </c>
      <c r="L279" s="152" t="s">
        <v>6</v>
      </c>
      <c r="M279" s="156" t="s">
        <v>6</v>
      </c>
      <c r="N279" s="157"/>
      <c r="O279" s="188" t="s">
        <v>6</v>
      </c>
      <c r="P279" s="158" t="str">
        <f t="shared" si="5"/>
        <v/>
      </c>
      <c r="Q279" s="159" t="s">
        <v>6</v>
      </c>
      <c r="R279" s="159" t="s">
        <v>6</v>
      </c>
      <c r="S279" s="162" t="s">
        <v>6</v>
      </c>
    </row>
    <row r="280" spans="1:19" x14ac:dyDescent="0.35">
      <c r="A280" s="148" t="s">
        <v>6</v>
      </c>
      <c r="B280" s="161" t="s">
        <v>6</v>
      </c>
      <c r="C280" s="150" t="s">
        <v>61</v>
      </c>
      <c r="D280" s="151" t="s">
        <v>6</v>
      </c>
      <c r="E280" s="151" t="s">
        <v>6</v>
      </c>
      <c r="F280" s="152" t="s">
        <v>6</v>
      </c>
      <c r="G280" s="153" t="s">
        <v>6</v>
      </c>
      <c r="H280" s="154"/>
      <c r="I280" s="155" t="s">
        <v>61</v>
      </c>
      <c r="J280" s="151" t="s">
        <v>6</v>
      </c>
      <c r="K280" s="151" t="s">
        <v>6</v>
      </c>
      <c r="L280" s="152" t="s">
        <v>6</v>
      </c>
      <c r="M280" s="156" t="s">
        <v>6</v>
      </c>
      <c r="N280" s="157"/>
      <c r="O280" s="188" t="s">
        <v>6</v>
      </c>
      <c r="P280" s="158" t="str">
        <f t="shared" si="5"/>
        <v/>
      </c>
      <c r="Q280" s="159" t="s">
        <v>6</v>
      </c>
      <c r="R280" s="159" t="s">
        <v>6</v>
      </c>
      <c r="S280" s="162" t="s">
        <v>6</v>
      </c>
    </row>
    <row r="281" spans="1:19" x14ac:dyDescent="0.35">
      <c r="A281" s="148" t="s">
        <v>6</v>
      </c>
      <c r="B281" s="161" t="s">
        <v>6</v>
      </c>
      <c r="C281" s="150" t="s">
        <v>61</v>
      </c>
      <c r="D281" s="151" t="s">
        <v>6</v>
      </c>
      <c r="E281" s="151" t="s">
        <v>6</v>
      </c>
      <c r="F281" s="152" t="s">
        <v>6</v>
      </c>
      <c r="G281" s="153" t="s">
        <v>6</v>
      </c>
      <c r="H281" s="154"/>
      <c r="I281" s="155" t="s">
        <v>61</v>
      </c>
      <c r="J281" s="151" t="s">
        <v>6</v>
      </c>
      <c r="K281" s="151" t="s">
        <v>6</v>
      </c>
      <c r="L281" s="152" t="s">
        <v>6</v>
      </c>
      <c r="M281" s="156" t="s">
        <v>6</v>
      </c>
      <c r="N281" s="157"/>
      <c r="O281" s="188" t="s">
        <v>6</v>
      </c>
      <c r="P281" s="158" t="str">
        <f t="shared" si="5"/>
        <v/>
      </c>
      <c r="Q281" s="159" t="s">
        <v>6</v>
      </c>
      <c r="R281" s="159" t="s">
        <v>6</v>
      </c>
      <c r="S281" s="162" t="s">
        <v>6</v>
      </c>
    </row>
    <row r="282" spans="1:19" x14ac:dyDescent="0.35">
      <c r="A282" s="148" t="s">
        <v>6</v>
      </c>
      <c r="B282" s="161" t="s">
        <v>6</v>
      </c>
      <c r="C282" s="150" t="s">
        <v>61</v>
      </c>
      <c r="D282" s="151" t="s">
        <v>6</v>
      </c>
      <c r="E282" s="151" t="s">
        <v>6</v>
      </c>
      <c r="F282" s="152" t="s">
        <v>6</v>
      </c>
      <c r="G282" s="153" t="s">
        <v>6</v>
      </c>
      <c r="H282" s="154"/>
      <c r="I282" s="155" t="s">
        <v>61</v>
      </c>
      <c r="J282" s="151" t="s">
        <v>6</v>
      </c>
      <c r="K282" s="151" t="s">
        <v>6</v>
      </c>
      <c r="L282" s="152" t="s">
        <v>6</v>
      </c>
      <c r="M282" s="156" t="s">
        <v>6</v>
      </c>
      <c r="N282" s="157"/>
      <c r="O282" s="188" t="s">
        <v>6</v>
      </c>
      <c r="P282" s="158" t="str">
        <f t="shared" si="5"/>
        <v/>
      </c>
      <c r="Q282" s="159" t="s">
        <v>6</v>
      </c>
      <c r="R282" s="159" t="s">
        <v>6</v>
      </c>
      <c r="S282" s="162" t="s">
        <v>6</v>
      </c>
    </row>
    <row r="283" spans="1:19" x14ac:dyDescent="0.35">
      <c r="A283" s="148" t="s">
        <v>6</v>
      </c>
      <c r="B283" s="161" t="s">
        <v>6</v>
      </c>
      <c r="C283" s="150" t="s">
        <v>61</v>
      </c>
      <c r="D283" s="151" t="s">
        <v>6</v>
      </c>
      <c r="E283" s="151" t="s">
        <v>6</v>
      </c>
      <c r="F283" s="152" t="s">
        <v>6</v>
      </c>
      <c r="G283" s="153" t="s">
        <v>6</v>
      </c>
      <c r="H283" s="154"/>
      <c r="I283" s="155" t="s">
        <v>61</v>
      </c>
      <c r="J283" s="151" t="s">
        <v>6</v>
      </c>
      <c r="K283" s="151" t="s">
        <v>6</v>
      </c>
      <c r="L283" s="152" t="s">
        <v>6</v>
      </c>
      <c r="M283" s="156" t="s">
        <v>6</v>
      </c>
      <c r="N283" s="157"/>
      <c r="O283" s="188" t="s">
        <v>6</v>
      </c>
      <c r="P283" s="158" t="str">
        <f t="shared" si="5"/>
        <v/>
      </c>
      <c r="Q283" s="159" t="s">
        <v>6</v>
      </c>
      <c r="R283" s="159" t="s">
        <v>6</v>
      </c>
      <c r="S283" s="162" t="s">
        <v>6</v>
      </c>
    </row>
    <row r="284" spans="1:19" x14ac:dyDescent="0.35">
      <c r="A284" s="148" t="s">
        <v>6</v>
      </c>
      <c r="B284" s="161" t="s">
        <v>6</v>
      </c>
      <c r="C284" s="150" t="s">
        <v>61</v>
      </c>
      <c r="D284" s="151" t="s">
        <v>6</v>
      </c>
      <c r="E284" s="151" t="s">
        <v>6</v>
      </c>
      <c r="F284" s="152" t="s">
        <v>6</v>
      </c>
      <c r="G284" s="153" t="s">
        <v>6</v>
      </c>
      <c r="H284" s="154"/>
      <c r="I284" s="155" t="s">
        <v>61</v>
      </c>
      <c r="J284" s="151" t="s">
        <v>6</v>
      </c>
      <c r="K284" s="151" t="s">
        <v>6</v>
      </c>
      <c r="L284" s="152" t="s">
        <v>6</v>
      </c>
      <c r="M284" s="156" t="s">
        <v>6</v>
      </c>
      <c r="N284" s="157"/>
      <c r="O284" s="188" t="s">
        <v>6</v>
      </c>
      <c r="P284" s="158" t="str">
        <f t="shared" si="5"/>
        <v/>
      </c>
      <c r="Q284" s="159" t="s">
        <v>6</v>
      </c>
      <c r="R284" s="159" t="s">
        <v>6</v>
      </c>
      <c r="S284" s="162" t="s">
        <v>6</v>
      </c>
    </row>
    <row r="285" spans="1:19" x14ac:dyDescent="0.35">
      <c r="A285" s="148" t="s">
        <v>6</v>
      </c>
      <c r="B285" s="161" t="s">
        <v>6</v>
      </c>
      <c r="C285" s="150" t="s">
        <v>61</v>
      </c>
      <c r="D285" s="151" t="s">
        <v>6</v>
      </c>
      <c r="E285" s="151" t="s">
        <v>6</v>
      </c>
      <c r="F285" s="152" t="s">
        <v>6</v>
      </c>
      <c r="G285" s="153" t="s">
        <v>6</v>
      </c>
      <c r="H285" s="154"/>
      <c r="I285" s="155" t="s">
        <v>61</v>
      </c>
      <c r="J285" s="151" t="s">
        <v>6</v>
      </c>
      <c r="K285" s="151" t="s">
        <v>6</v>
      </c>
      <c r="L285" s="152" t="s">
        <v>6</v>
      </c>
      <c r="M285" s="156" t="s">
        <v>6</v>
      </c>
      <c r="N285" s="157"/>
      <c r="O285" s="188" t="s">
        <v>6</v>
      </c>
      <c r="P285" s="158" t="str">
        <f t="shared" si="5"/>
        <v/>
      </c>
      <c r="Q285" s="159" t="s">
        <v>6</v>
      </c>
      <c r="R285" s="159" t="s">
        <v>6</v>
      </c>
      <c r="S285" s="162" t="s">
        <v>6</v>
      </c>
    </row>
    <row r="286" spans="1:19" x14ac:dyDescent="0.35">
      <c r="A286" s="148" t="s">
        <v>6</v>
      </c>
      <c r="B286" s="161" t="s">
        <v>6</v>
      </c>
      <c r="C286" s="150" t="s">
        <v>61</v>
      </c>
      <c r="D286" s="151" t="s">
        <v>6</v>
      </c>
      <c r="E286" s="151" t="s">
        <v>6</v>
      </c>
      <c r="F286" s="152" t="s">
        <v>6</v>
      </c>
      <c r="G286" s="153" t="s">
        <v>6</v>
      </c>
      <c r="H286" s="154"/>
      <c r="I286" s="155" t="s">
        <v>61</v>
      </c>
      <c r="J286" s="151" t="s">
        <v>6</v>
      </c>
      <c r="K286" s="151" t="s">
        <v>6</v>
      </c>
      <c r="L286" s="152" t="s">
        <v>6</v>
      </c>
      <c r="M286" s="156" t="s">
        <v>6</v>
      </c>
      <c r="N286" s="157"/>
      <c r="O286" s="188" t="s">
        <v>6</v>
      </c>
      <c r="P286" s="158" t="str">
        <f t="shared" si="5"/>
        <v/>
      </c>
      <c r="Q286" s="159" t="s">
        <v>6</v>
      </c>
      <c r="R286" s="159" t="s">
        <v>6</v>
      </c>
      <c r="S286" s="162" t="s">
        <v>6</v>
      </c>
    </row>
    <row r="287" spans="1:19" x14ac:dyDescent="0.35">
      <c r="A287" s="148" t="s">
        <v>6</v>
      </c>
      <c r="B287" s="161" t="s">
        <v>6</v>
      </c>
      <c r="C287" s="150" t="s">
        <v>61</v>
      </c>
      <c r="D287" s="151" t="s">
        <v>6</v>
      </c>
      <c r="E287" s="151" t="s">
        <v>6</v>
      </c>
      <c r="F287" s="152" t="s">
        <v>6</v>
      </c>
      <c r="G287" s="153" t="s">
        <v>6</v>
      </c>
      <c r="H287" s="154"/>
      <c r="I287" s="155" t="s">
        <v>61</v>
      </c>
      <c r="J287" s="151" t="s">
        <v>6</v>
      </c>
      <c r="K287" s="151" t="s">
        <v>6</v>
      </c>
      <c r="L287" s="152" t="s">
        <v>6</v>
      </c>
      <c r="M287" s="156" t="s">
        <v>6</v>
      </c>
      <c r="N287" s="157"/>
      <c r="O287" s="188" t="s">
        <v>6</v>
      </c>
      <c r="P287" s="158" t="str">
        <f t="shared" si="5"/>
        <v/>
      </c>
      <c r="Q287" s="159" t="s">
        <v>6</v>
      </c>
      <c r="R287" s="159" t="s">
        <v>6</v>
      </c>
      <c r="S287" s="162" t="s">
        <v>6</v>
      </c>
    </row>
    <row r="288" spans="1:19" x14ac:dyDescent="0.35">
      <c r="A288" s="148" t="s">
        <v>6</v>
      </c>
      <c r="B288" s="161" t="s">
        <v>6</v>
      </c>
      <c r="C288" s="150" t="s">
        <v>61</v>
      </c>
      <c r="D288" s="151" t="s">
        <v>6</v>
      </c>
      <c r="E288" s="151" t="s">
        <v>6</v>
      </c>
      <c r="F288" s="152" t="s">
        <v>6</v>
      </c>
      <c r="G288" s="153" t="s">
        <v>6</v>
      </c>
      <c r="H288" s="154"/>
      <c r="I288" s="155" t="s">
        <v>61</v>
      </c>
      <c r="J288" s="151" t="s">
        <v>6</v>
      </c>
      <c r="K288" s="151" t="s">
        <v>6</v>
      </c>
      <c r="L288" s="152" t="s">
        <v>6</v>
      </c>
      <c r="M288" s="156" t="s">
        <v>6</v>
      </c>
      <c r="N288" s="157"/>
      <c r="O288" s="188" t="s">
        <v>6</v>
      </c>
      <c r="P288" s="158" t="str">
        <f t="shared" si="5"/>
        <v/>
      </c>
      <c r="Q288" s="159" t="s">
        <v>6</v>
      </c>
      <c r="R288" s="159" t="s">
        <v>6</v>
      </c>
      <c r="S288" s="162" t="s">
        <v>6</v>
      </c>
    </row>
    <row r="289" spans="1:19" x14ac:dyDescent="0.35">
      <c r="A289" s="148" t="s">
        <v>6</v>
      </c>
      <c r="B289" s="161" t="s">
        <v>6</v>
      </c>
      <c r="C289" s="150" t="s">
        <v>61</v>
      </c>
      <c r="D289" s="151" t="s">
        <v>6</v>
      </c>
      <c r="E289" s="151" t="s">
        <v>6</v>
      </c>
      <c r="F289" s="152" t="s">
        <v>6</v>
      </c>
      <c r="G289" s="153" t="s">
        <v>6</v>
      </c>
      <c r="H289" s="154"/>
      <c r="I289" s="155" t="s">
        <v>61</v>
      </c>
      <c r="J289" s="151" t="s">
        <v>6</v>
      </c>
      <c r="K289" s="151" t="s">
        <v>6</v>
      </c>
      <c r="L289" s="152" t="s">
        <v>6</v>
      </c>
      <c r="M289" s="156" t="s">
        <v>6</v>
      </c>
      <c r="N289" s="157"/>
      <c r="O289" s="188" t="s">
        <v>6</v>
      </c>
      <c r="P289" s="158" t="str">
        <f t="shared" si="5"/>
        <v/>
      </c>
      <c r="Q289" s="159" t="s">
        <v>6</v>
      </c>
      <c r="R289" s="159" t="s">
        <v>6</v>
      </c>
      <c r="S289" s="162" t="s">
        <v>6</v>
      </c>
    </row>
    <row r="290" spans="1:19" x14ac:dyDescent="0.35">
      <c r="A290" s="148" t="s">
        <v>6</v>
      </c>
      <c r="B290" s="161" t="s">
        <v>6</v>
      </c>
      <c r="C290" s="150" t="s">
        <v>61</v>
      </c>
      <c r="D290" s="151" t="s">
        <v>6</v>
      </c>
      <c r="E290" s="151" t="s">
        <v>6</v>
      </c>
      <c r="F290" s="152" t="s">
        <v>6</v>
      </c>
      <c r="G290" s="153" t="s">
        <v>6</v>
      </c>
      <c r="H290" s="154"/>
      <c r="I290" s="155" t="s">
        <v>61</v>
      </c>
      <c r="J290" s="151" t="s">
        <v>6</v>
      </c>
      <c r="K290" s="151" t="s">
        <v>6</v>
      </c>
      <c r="L290" s="152" t="s">
        <v>6</v>
      </c>
      <c r="M290" s="156" t="s">
        <v>6</v>
      </c>
      <c r="N290" s="157"/>
      <c r="O290" s="188" t="s">
        <v>6</v>
      </c>
      <c r="P290" s="158" t="str">
        <f t="shared" si="5"/>
        <v/>
      </c>
      <c r="Q290" s="159" t="s">
        <v>6</v>
      </c>
      <c r="R290" s="159" t="s">
        <v>6</v>
      </c>
      <c r="S290" s="162" t="s">
        <v>6</v>
      </c>
    </row>
    <row r="291" spans="1:19" x14ac:dyDescent="0.35">
      <c r="A291" s="148" t="s">
        <v>6</v>
      </c>
      <c r="B291" s="161" t="s">
        <v>6</v>
      </c>
      <c r="C291" s="150" t="s">
        <v>61</v>
      </c>
      <c r="D291" s="151" t="s">
        <v>6</v>
      </c>
      <c r="E291" s="151" t="s">
        <v>6</v>
      </c>
      <c r="F291" s="152" t="s">
        <v>6</v>
      </c>
      <c r="G291" s="153" t="s">
        <v>6</v>
      </c>
      <c r="H291" s="154"/>
      <c r="I291" s="155" t="s">
        <v>61</v>
      </c>
      <c r="J291" s="151" t="s">
        <v>6</v>
      </c>
      <c r="K291" s="151" t="s">
        <v>6</v>
      </c>
      <c r="L291" s="152" t="s">
        <v>6</v>
      </c>
      <c r="M291" s="156" t="s">
        <v>6</v>
      </c>
      <c r="N291" s="157"/>
      <c r="O291" s="188" t="s">
        <v>6</v>
      </c>
      <c r="P291" s="158" t="str">
        <f t="shared" si="5"/>
        <v/>
      </c>
      <c r="Q291" s="159" t="s">
        <v>6</v>
      </c>
      <c r="R291" s="159" t="s">
        <v>6</v>
      </c>
      <c r="S291" s="162" t="s">
        <v>6</v>
      </c>
    </row>
    <row r="292" spans="1:19" x14ac:dyDescent="0.35">
      <c r="A292" s="148" t="s">
        <v>6</v>
      </c>
      <c r="B292" s="161" t="s">
        <v>6</v>
      </c>
      <c r="C292" s="150" t="s">
        <v>61</v>
      </c>
      <c r="D292" s="151" t="s">
        <v>6</v>
      </c>
      <c r="E292" s="151" t="s">
        <v>6</v>
      </c>
      <c r="F292" s="152" t="s">
        <v>6</v>
      </c>
      <c r="G292" s="153" t="s">
        <v>6</v>
      </c>
      <c r="H292" s="154"/>
      <c r="I292" s="155" t="s">
        <v>61</v>
      </c>
      <c r="J292" s="151" t="s">
        <v>6</v>
      </c>
      <c r="K292" s="151" t="s">
        <v>6</v>
      </c>
      <c r="L292" s="152" t="s">
        <v>6</v>
      </c>
      <c r="M292" s="156" t="s">
        <v>6</v>
      </c>
      <c r="N292" s="157"/>
      <c r="O292" s="188" t="s">
        <v>6</v>
      </c>
      <c r="P292" s="158" t="str">
        <f t="shared" si="5"/>
        <v/>
      </c>
      <c r="Q292" s="159" t="s">
        <v>6</v>
      </c>
      <c r="R292" s="159" t="s">
        <v>6</v>
      </c>
      <c r="S292" s="162" t="s">
        <v>6</v>
      </c>
    </row>
    <row r="293" spans="1:19" x14ac:dyDescent="0.35">
      <c r="A293" s="148" t="s">
        <v>6</v>
      </c>
      <c r="B293" s="161" t="s">
        <v>6</v>
      </c>
      <c r="C293" s="150" t="s">
        <v>61</v>
      </c>
      <c r="D293" s="151" t="s">
        <v>6</v>
      </c>
      <c r="E293" s="151" t="s">
        <v>6</v>
      </c>
      <c r="F293" s="152" t="s">
        <v>6</v>
      </c>
      <c r="G293" s="153" t="s">
        <v>6</v>
      </c>
      <c r="H293" s="154"/>
      <c r="I293" s="155" t="s">
        <v>61</v>
      </c>
      <c r="J293" s="151" t="s">
        <v>6</v>
      </c>
      <c r="K293" s="151" t="s">
        <v>6</v>
      </c>
      <c r="L293" s="152" t="s">
        <v>6</v>
      </c>
      <c r="M293" s="156" t="s">
        <v>6</v>
      </c>
      <c r="N293" s="157"/>
      <c r="O293" s="188" t="s">
        <v>6</v>
      </c>
      <c r="P293" s="158" t="str">
        <f t="shared" si="5"/>
        <v/>
      </c>
      <c r="Q293" s="159" t="s">
        <v>6</v>
      </c>
      <c r="R293" s="159" t="s">
        <v>6</v>
      </c>
      <c r="S293" s="162" t="s">
        <v>6</v>
      </c>
    </row>
    <row r="294" spans="1:19" x14ac:dyDescent="0.35">
      <c r="A294" s="148" t="s">
        <v>6</v>
      </c>
      <c r="B294" s="161" t="s">
        <v>6</v>
      </c>
      <c r="C294" s="150" t="s">
        <v>61</v>
      </c>
      <c r="D294" s="151" t="s">
        <v>6</v>
      </c>
      <c r="E294" s="151" t="s">
        <v>6</v>
      </c>
      <c r="F294" s="152" t="s">
        <v>6</v>
      </c>
      <c r="G294" s="153" t="s">
        <v>6</v>
      </c>
      <c r="H294" s="154"/>
      <c r="I294" s="155" t="s">
        <v>61</v>
      </c>
      <c r="J294" s="151" t="s">
        <v>6</v>
      </c>
      <c r="K294" s="151" t="s">
        <v>6</v>
      </c>
      <c r="L294" s="152" t="s">
        <v>6</v>
      </c>
      <c r="M294" s="156" t="s">
        <v>6</v>
      </c>
      <c r="N294" s="157"/>
      <c r="O294" s="188" t="s">
        <v>6</v>
      </c>
      <c r="P294" s="158" t="str">
        <f t="shared" si="5"/>
        <v/>
      </c>
      <c r="Q294" s="159" t="s">
        <v>6</v>
      </c>
      <c r="R294" s="159" t="s">
        <v>6</v>
      </c>
      <c r="S294" s="162" t="s">
        <v>6</v>
      </c>
    </row>
    <row r="295" spans="1:19" x14ac:dyDescent="0.35">
      <c r="A295" s="148" t="s">
        <v>6</v>
      </c>
      <c r="B295" s="161" t="s">
        <v>6</v>
      </c>
      <c r="C295" s="150" t="s">
        <v>61</v>
      </c>
      <c r="D295" s="151" t="s">
        <v>6</v>
      </c>
      <c r="E295" s="151" t="s">
        <v>6</v>
      </c>
      <c r="F295" s="152" t="s">
        <v>6</v>
      </c>
      <c r="G295" s="153" t="s">
        <v>6</v>
      </c>
      <c r="H295" s="154"/>
      <c r="I295" s="155" t="s">
        <v>61</v>
      </c>
      <c r="J295" s="151" t="s">
        <v>6</v>
      </c>
      <c r="K295" s="151" t="s">
        <v>6</v>
      </c>
      <c r="L295" s="152" t="s">
        <v>6</v>
      </c>
      <c r="M295" s="156" t="s">
        <v>6</v>
      </c>
      <c r="N295" s="157"/>
      <c r="O295" s="188" t="s">
        <v>6</v>
      </c>
      <c r="P295" s="158" t="str">
        <f t="shared" si="5"/>
        <v/>
      </c>
      <c r="Q295" s="159" t="s">
        <v>6</v>
      </c>
      <c r="R295" s="159" t="s">
        <v>6</v>
      </c>
      <c r="S295" s="162" t="s">
        <v>6</v>
      </c>
    </row>
    <row r="296" spans="1:19" x14ac:dyDescent="0.35">
      <c r="A296" s="148" t="s">
        <v>6</v>
      </c>
      <c r="B296" s="161" t="s">
        <v>6</v>
      </c>
      <c r="C296" s="150" t="s">
        <v>61</v>
      </c>
      <c r="D296" s="151" t="s">
        <v>6</v>
      </c>
      <c r="E296" s="151" t="s">
        <v>6</v>
      </c>
      <c r="F296" s="152" t="s">
        <v>6</v>
      </c>
      <c r="G296" s="153" t="s">
        <v>6</v>
      </c>
      <c r="H296" s="154"/>
      <c r="I296" s="155" t="s">
        <v>61</v>
      </c>
      <c r="J296" s="151" t="s">
        <v>6</v>
      </c>
      <c r="K296" s="151" t="s">
        <v>6</v>
      </c>
      <c r="L296" s="152" t="s">
        <v>6</v>
      </c>
      <c r="M296" s="156" t="s">
        <v>6</v>
      </c>
      <c r="N296" s="157"/>
      <c r="O296" s="188" t="s">
        <v>6</v>
      </c>
      <c r="P296" s="158" t="str">
        <f t="shared" si="5"/>
        <v/>
      </c>
      <c r="Q296" s="159" t="s">
        <v>6</v>
      </c>
      <c r="R296" s="159" t="s">
        <v>6</v>
      </c>
      <c r="S296" s="162" t="s">
        <v>6</v>
      </c>
    </row>
    <row r="297" spans="1:19" x14ac:dyDescent="0.35">
      <c r="A297" s="148" t="s">
        <v>6</v>
      </c>
      <c r="B297" s="161" t="s">
        <v>6</v>
      </c>
      <c r="C297" s="150" t="s">
        <v>61</v>
      </c>
      <c r="D297" s="151" t="s">
        <v>6</v>
      </c>
      <c r="E297" s="151" t="s">
        <v>6</v>
      </c>
      <c r="F297" s="152" t="s">
        <v>6</v>
      </c>
      <c r="G297" s="153" t="s">
        <v>6</v>
      </c>
      <c r="H297" s="154"/>
      <c r="I297" s="155" t="s">
        <v>61</v>
      </c>
      <c r="J297" s="151" t="s">
        <v>6</v>
      </c>
      <c r="K297" s="151" t="s">
        <v>6</v>
      </c>
      <c r="L297" s="152" t="s">
        <v>6</v>
      </c>
      <c r="M297" s="156" t="s">
        <v>6</v>
      </c>
      <c r="N297" s="157"/>
      <c r="O297" s="188" t="s">
        <v>6</v>
      </c>
      <c r="P297" s="158" t="str">
        <f t="shared" si="5"/>
        <v/>
      </c>
      <c r="Q297" s="159" t="s">
        <v>6</v>
      </c>
      <c r="R297" s="159" t="s">
        <v>6</v>
      </c>
      <c r="S297" s="162" t="s">
        <v>6</v>
      </c>
    </row>
    <row r="298" spans="1:19" x14ac:dyDescent="0.35">
      <c r="A298" s="148" t="s">
        <v>6</v>
      </c>
      <c r="B298" s="161" t="s">
        <v>6</v>
      </c>
      <c r="C298" s="150" t="s">
        <v>61</v>
      </c>
      <c r="D298" s="151" t="s">
        <v>6</v>
      </c>
      <c r="E298" s="151" t="s">
        <v>6</v>
      </c>
      <c r="F298" s="152" t="s">
        <v>6</v>
      </c>
      <c r="G298" s="153" t="s">
        <v>6</v>
      </c>
      <c r="H298" s="154"/>
      <c r="I298" s="155" t="s">
        <v>61</v>
      </c>
      <c r="J298" s="151" t="s">
        <v>6</v>
      </c>
      <c r="K298" s="151" t="s">
        <v>6</v>
      </c>
      <c r="L298" s="152" t="s">
        <v>6</v>
      </c>
      <c r="M298" s="156" t="s">
        <v>6</v>
      </c>
      <c r="N298" s="157"/>
      <c r="O298" s="188" t="s">
        <v>6</v>
      </c>
      <c r="P298" s="158" t="str">
        <f t="shared" si="5"/>
        <v/>
      </c>
      <c r="Q298" s="159" t="s">
        <v>6</v>
      </c>
      <c r="R298" s="159" t="s">
        <v>6</v>
      </c>
      <c r="S298" s="162" t="s">
        <v>6</v>
      </c>
    </row>
    <row r="299" spans="1:19" x14ac:dyDescent="0.35">
      <c r="A299" s="148" t="s">
        <v>6</v>
      </c>
      <c r="B299" s="161" t="s">
        <v>6</v>
      </c>
      <c r="C299" s="150" t="s">
        <v>61</v>
      </c>
      <c r="D299" s="151" t="s">
        <v>6</v>
      </c>
      <c r="E299" s="151" t="s">
        <v>6</v>
      </c>
      <c r="F299" s="152" t="s">
        <v>6</v>
      </c>
      <c r="G299" s="153" t="s">
        <v>6</v>
      </c>
      <c r="H299" s="154"/>
      <c r="I299" s="155" t="s">
        <v>61</v>
      </c>
      <c r="J299" s="151" t="s">
        <v>6</v>
      </c>
      <c r="K299" s="151" t="s">
        <v>6</v>
      </c>
      <c r="L299" s="152" t="s">
        <v>6</v>
      </c>
      <c r="M299" s="156" t="s">
        <v>6</v>
      </c>
      <c r="N299" s="157"/>
      <c r="O299" s="188" t="s">
        <v>6</v>
      </c>
      <c r="P299" s="158" t="str">
        <f t="shared" si="5"/>
        <v/>
      </c>
      <c r="Q299" s="159" t="s">
        <v>6</v>
      </c>
      <c r="R299" s="159" t="s">
        <v>6</v>
      </c>
      <c r="S299" s="162" t="s">
        <v>6</v>
      </c>
    </row>
    <row r="300" spans="1:19" x14ac:dyDescent="0.35">
      <c r="A300" s="148" t="s">
        <v>6</v>
      </c>
      <c r="B300" s="161" t="s">
        <v>6</v>
      </c>
      <c r="C300" s="150" t="s">
        <v>61</v>
      </c>
      <c r="D300" s="151" t="s">
        <v>6</v>
      </c>
      <c r="E300" s="151" t="s">
        <v>6</v>
      </c>
      <c r="F300" s="152" t="s">
        <v>6</v>
      </c>
      <c r="G300" s="153" t="s">
        <v>6</v>
      </c>
      <c r="H300" s="154"/>
      <c r="I300" s="155" t="s">
        <v>61</v>
      </c>
      <c r="J300" s="151" t="s">
        <v>6</v>
      </c>
      <c r="K300" s="151" t="s">
        <v>6</v>
      </c>
      <c r="L300" s="152" t="s">
        <v>6</v>
      </c>
      <c r="M300" s="156" t="s">
        <v>6</v>
      </c>
      <c r="N300" s="157"/>
      <c r="O300" s="188" t="s">
        <v>6</v>
      </c>
      <c r="P300" s="158" t="str">
        <f t="shared" si="5"/>
        <v/>
      </c>
      <c r="Q300" s="159" t="s">
        <v>6</v>
      </c>
      <c r="R300" s="159" t="s">
        <v>6</v>
      </c>
      <c r="S300" s="162" t="s">
        <v>6</v>
      </c>
    </row>
    <row r="301" spans="1:19" x14ac:dyDescent="0.35">
      <c r="A301" s="148" t="s">
        <v>6</v>
      </c>
      <c r="B301" s="161" t="s">
        <v>6</v>
      </c>
      <c r="C301" s="150" t="s">
        <v>61</v>
      </c>
      <c r="D301" s="151" t="s">
        <v>6</v>
      </c>
      <c r="E301" s="151" t="s">
        <v>6</v>
      </c>
      <c r="F301" s="152" t="s">
        <v>6</v>
      </c>
      <c r="G301" s="153" t="s">
        <v>6</v>
      </c>
      <c r="H301" s="154"/>
      <c r="I301" s="155" t="s">
        <v>61</v>
      </c>
      <c r="J301" s="151" t="s">
        <v>6</v>
      </c>
      <c r="K301" s="151" t="s">
        <v>6</v>
      </c>
      <c r="L301" s="152" t="s">
        <v>6</v>
      </c>
      <c r="M301" s="156" t="s">
        <v>6</v>
      </c>
      <c r="N301" s="157"/>
      <c r="O301" s="188" t="s">
        <v>6</v>
      </c>
      <c r="P301" s="158" t="str">
        <f t="shared" si="5"/>
        <v/>
      </c>
      <c r="Q301" s="159" t="s">
        <v>6</v>
      </c>
      <c r="R301" s="159" t="s">
        <v>6</v>
      </c>
      <c r="S301" s="162" t="s">
        <v>6</v>
      </c>
    </row>
    <row r="302" spans="1:19" x14ac:dyDescent="0.35">
      <c r="A302" s="148" t="s">
        <v>6</v>
      </c>
      <c r="B302" s="161" t="s">
        <v>6</v>
      </c>
      <c r="C302" s="150" t="s">
        <v>61</v>
      </c>
      <c r="D302" s="151" t="s">
        <v>6</v>
      </c>
      <c r="E302" s="151" t="s">
        <v>6</v>
      </c>
      <c r="F302" s="152" t="s">
        <v>6</v>
      </c>
      <c r="G302" s="153" t="s">
        <v>6</v>
      </c>
      <c r="H302" s="154"/>
      <c r="I302" s="155" t="s">
        <v>61</v>
      </c>
      <c r="J302" s="151" t="s">
        <v>6</v>
      </c>
      <c r="K302" s="151" t="s">
        <v>6</v>
      </c>
      <c r="L302" s="152" t="s">
        <v>6</v>
      </c>
      <c r="M302" s="156" t="s">
        <v>6</v>
      </c>
      <c r="N302" s="157"/>
      <c r="O302" s="188" t="s">
        <v>6</v>
      </c>
      <c r="P302" s="158" t="str">
        <f t="shared" si="5"/>
        <v/>
      </c>
      <c r="Q302" s="159" t="s">
        <v>6</v>
      </c>
      <c r="R302" s="159" t="s">
        <v>6</v>
      </c>
      <c r="S302" s="162" t="s">
        <v>6</v>
      </c>
    </row>
    <row r="303" spans="1:19" x14ac:dyDescent="0.35">
      <c r="A303" s="148" t="s">
        <v>6</v>
      </c>
      <c r="B303" s="161" t="s">
        <v>6</v>
      </c>
      <c r="C303" s="150" t="s">
        <v>61</v>
      </c>
      <c r="D303" s="151" t="s">
        <v>6</v>
      </c>
      <c r="E303" s="151" t="s">
        <v>6</v>
      </c>
      <c r="F303" s="152" t="s">
        <v>6</v>
      </c>
      <c r="G303" s="153" t="s">
        <v>6</v>
      </c>
      <c r="H303" s="154"/>
      <c r="I303" s="155" t="s">
        <v>61</v>
      </c>
      <c r="J303" s="151" t="s">
        <v>6</v>
      </c>
      <c r="K303" s="151" t="s">
        <v>6</v>
      </c>
      <c r="L303" s="152" t="s">
        <v>6</v>
      </c>
      <c r="M303" s="156" t="s">
        <v>6</v>
      </c>
      <c r="N303" s="157"/>
      <c r="O303" s="188" t="s">
        <v>6</v>
      </c>
      <c r="P303" s="158" t="str">
        <f t="shared" si="5"/>
        <v/>
      </c>
      <c r="Q303" s="159" t="s">
        <v>6</v>
      </c>
      <c r="R303" s="159" t="s">
        <v>6</v>
      </c>
      <c r="S303" s="162" t="s">
        <v>6</v>
      </c>
    </row>
    <row r="304" spans="1:19" x14ac:dyDescent="0.35">
      <c r="A304" s="148" t="s">
        <v>6</v>
      </c>
      <c r="B304" s="161" t="s">
        <v>6</v>
      </c>
      <c r="C304" s="150" t="s">
        <v>61</v>
      </c>
      <c r="D304" s="151" t="s">
        <v>6</v>
      </c>
      <c r="E304" s="151" t="s">
        <v>6</v>
      </c>
      <c r="F304" s="152" t="s">
        <v>6</v>
      </c>
      <c r="G304" s="153" t="s">
        <v>6</v>
      </c>
      <c r="H304" s="154"/>
      <c r="I304" s="155" t="s">
        <v>61</v>
      </c>
      <c r="J304" s="151" t="s">
        <v>6</v>
      </c>
      <c r="K304" s="151" t="s">
        <v>6</v>
      </c>
      <c r="L304" s="152" t="s">
        <v>6</v>
      </c>
      <c r="M304" s="156" t="s">
        <v>6</v>
      </c>
      <c r="N304" s="157"/>
      <c r="O304" s="188" t="s">
        <v>6</v>
      </c>
      <c r="P304" s="158" t="str">
        <f t="shared" si="5"/>
        <v/>
      </c>
      <c r="Q304" s="159" t="s">
        <v>6</v>
      </c>
      <c r="R304" s="159" t="s">
        <v>6</v>
      </c>
      <c r="S304" s="162" t="s">
        <v>6</v>
      </c>
    </row>
    <row r="305" spans="1:19" x14ac:dyDescent="0.35">
      <c r="A305" s="148" t="s">
        <v>6</v>
      </c>
      <c r="B305" s="161" t="s">
        <v>6</v>
      </c>
      <c r="C305" s="150" t="s">
        <v>61</v>
      </c>
      <c r="D305" s="151" t="s">
        <v>6</v>
      </c>
      <c r="E305" s="151" t="s">
        <v>6</v>
      </c>
      <c r="F305" s="152" t="s">
        <v>6</v>
      </c>
      <c r="G305" s="153" t="s">
        <v>6</v>
      </c>
      <c r="H305" s="154"/>
      <c r="I305" s="155" t="s">
        <v>61</v>
      </c>
      <c r="J305" s="151" t="s">
        <v>6</v>
      </c>
      <c r="K305" s="151" t="s">
        <v>6</v>
      </c>
      <c r="L305" s="152" t="s">
        <v>6</v>
      </c>
      <c r="M305" s="156" t="s">
        <v>6</v>
      </c>
      <c r="N305" s="157"/>
      <c r="O305" s="188" t="s">
        <v>6</v>
      </c>
      <c r="P305" s="158" t="str">
        <f t="shared" si="5"/>
        <v/>
      </c>
      <c r="Q305" s="159" t="s">
        <v>6</v>
      </c>
      <c r="R305" s="159" t="s">
        <v>6</v>
      </c>
      <c r="S305" s="162" t="s">
        <v>6</v>
      </c>
    </row>
    <row r="306" spans="1:19" x14ac:dyDescent="0.35">
      <c r="A306" s="148" t="s">
        <v>6</v>
      </c>
      <c r="B306" s="161" t="s">
        <v>6</v>
      </c>
      <c r="C306" s="150" t="s">
        <v>61</v>
      </c>
      <c r="D306" s="151" t="s">
        <v>6</v>
      </c>
      <c r="E306" s="151" t="s">
        <v>6</v>
      </c>
      <c r="F306" s="152" t="s">
        <v>6</v>
      </c>
      <c r="G306" s="153" t="s">
        <v>6</v>
      </c>
      <c r="H306" s="154"/>
      <c r="I306" s="155" t="s">
        <v>61</v>
      </c>
      <c r="J306" s="151" t="s">
        <v>6</v>
      </c>
      <c r="K306" s="151" t="s">
        <v>6</v>
      </c>
      <c r="L306" s="152" t="s">
        <v>6</v>
      </c>
      <c r="M306" s="156" t="s">
        <v>6</v>
      </c>
      <c r="N306" s="157"/>
      <c r="O306" s="188" t="s">
        <v>6</v>
      </c>
      <c r="P306" s="158" t="str">
        <f t="shared" si="5"/>
        <v/>
      </c>
      <c r="Q306" s="159" t="s">
        <v>6</v>
      </c>
      <c r="R306" s="159" t="s">
        <v>6</v>
      </c>
      <c r="S306" s="162" t="s">
        <v>6</v>
      </c>
    </row>
    <row r="307" spans="1:19" x14ac:dyDescent="0.35">
      <c r="A307" s="148" t="s">
        <v>6</v>
      </c>
      <c r="B307" s="161" t="s">
        <v>6</v>
      </c>
      <c r="C307" s="150" t="s">
        <v>61</v>
      </c>
      <c r="D307" s="151" t="s">
        <v>6</v>
      </c>
      <c r="E307" s="151" t="s">
        <v>6</v>
      </c>
      <c r="F307" s="152" t="s">
        <v>6</v>
      </c>
      <c r="G307" s="153" t="s">
        <v>6</v>
      </c>
      <c r="H307" s="154"/>
      <c r="I307" s="155" t="s">
        <v>61</v>
      </c>
      <c r="J307" s="151" t="s">
        <v>6</v>
      </c>
      <c r="K307" s="151" t="s">
        <v>6</v>
      </c>
      <c r="L307" s="152" t="s">
        <v>6</v>
      </c>
      <c r="M307" s="156" t="s">
        <v>6</v>
      </c>
      <c r="N307" s="157"/>
      <c r="O307" s="188" t="s">
        <v>6</v>
      </c>
      <c r="P307" s="158" t="str">
        <f t="shared" si="5"/>
        <v/>
      </c>
      <c r="Q307" s="159" t="s">
        <v>6</v>
      </c>
      <c r="R307" s="159" t="s">
        <v>6</v>
      </c>
      <c r="S307" s="162" t="s">
        <v>6</v>
      </c>
    </row>
    <row r="308" spans="1:19" x14ac:dyDescent="0.35">
      <c r="A308" s="148" t="s">
        <v>6</v>
      </c>
      <c r="B308" s="161" t="s">
        <v>6</v>
      </c>
      <c r="C308" s="150" t="s">
        <v>61</v>
      </c>
      <c r="D308" s="151" t="s">
        <v>6</v>
      </c>
      <c r="E308" s="151" t="s">
        <v>6</v>
      </c>
      <c r="F308" s="152" t="s">
        <v>6</v>
      </c>
      <c r="G308" s="153" t="s">
        <v>6</v>
      </c>
      <c r="H308" s="154"/>
      <c r="I308" s="155" t="s">
        <v>61</v>
      </c>
      <c r="J308" s="151" t="s">
        <v>6</v>
      </c>
      <c r="K308" s="151" t="s">
        <v>6</v>
      </c>
      <c r="L308" s="152" t="s">
        <v>6</v>
      </c>
      <c r="M308" s="156" t="s">
        <v>6</v>
      </c>
      <c r="N308" s="157"/>
      <c r="O308" s="188" t="s">
        <v>6</v>
      </c>
      <c r="P308" s="158" t="str">
        <f t="shared" si="5"/>
        <v/>
      </c>
      <c r="Q308" s="159" t="s">
        <v>6</v>
      </c>
      <c r="R308" s="159" t="s">
        <v>6</v>
      </c>
      <c r="S308" s="162" t="s">
        <v>6</v>
      </c>
    </row>
    <row r="309" spans="1:19" x14ac:dyDescent="0.35">
      <c r="A309" s="148" t="s">
        <v>6</v>
      </c>
      <c r="B309" s="161" t="s">
        <v>6</v>
      </c>
      <c r="C309" s="150" t="s">
        <v>61</v>
      </c>
      <c r="D309" s="151" t="s">
        <v>6</v>
      </c>
      <c r="E309" s="151" t="s">
        <v>6</v>
      </c>
      <c r="F309" s="152" t="s">
        <v>6</v>
      </c>
      <c r="G309" s="153" t="s">
        <v>6</v>
      </c>
      <c r="H309" s="154"/>
      <c r="I309" s="155" t="s">
        <v>61</v>
      </c>
      <c r="J309" s="151" t="s">
        <v>6</v>
      </c>
      <c r="K309" s="151" t="s">
        <v>6</v>
      </c>
      <c r="L309" s="152" t="s">
        <v>6</v>
      </c>
      <c r="M309" s="156" t="s">
        <v>6</v>
      </c>
      <c r="N309" s="157"/>
      <c r="O309" s="188" t="s">
        <v>6</v>
      </c>
      <c r="P309" s="158" t="str">
        <f t="shared" si="5"/>
        <v/>
      </c>
      <c r="Q309" s="159" t="s">
        <v>6</v>
      </c>
      <c r="R309" s="159" t="s">
        <v>6</v>
      </c>
      <c r="S309" s="162" t="s">
        <v>6</v>
      </c>
    </row>
    <row r="310" spans="1:19" x14ac:dyDescent="0.35">
      <c r="A310" s="148" t="s">
        <v>6</v>
      </c>
      <c r="B310" s="161" t="s">
        <v>6</v>
      </c>
      <c r="C310" s="150" t="s">
        <v>61</v>
      </c>
      <c r="D310" s="151" t="s">
        <v>6</v>
      </c>
      <c r="E310" s="151" t="s">
        <v>6</v>
      </c>
      <c r="F310" s="152" t="s">
        <v>6</v>
      </c>
      <c r="G310" s="153" t="s">
        <v>6</v>
      </c>
      <c r="H310" s="154"/>
      <c r="I310" s="155" t="s">
        <v>61</v>
      </c>
      <c r="J310" s="151" t="s">
        <v>6</v>
      </c>
      <c r="K310" s="151" t="s">
        <v>6</v>
      </c>
      <c r="L310" s="152" t="s">
        <v>6</v>
      </c>
      <c r="M310" s="156" t="s">
        <v>6</v>
      </c>
      <c r="N310" s="157"/>
      <c r="O310" s="188" t="s">
        <v>6</v>
      </c>
      <c r="P310" s="158" t="str">
        <f t="shared" si="5"/>
        <v/>
      </c>
      <c r="Q310" s="159" t="s">
        <v>6</v>
      </c>
      <c r="R310" s="159" t="s">
        <v>6</v>
      </c>
      <c r="S310" s="162" t="s">
        <v>6</v>
      </c>
    </row>
    <row r="311" spans="1:19" x14ac:dyDescent="0.35">
      <c r="A311" s="148" t="s">
        <v>6</v>
      </c>
      <c r="B311" s="161" t="s">
        <v>6</v>
      </c>
      <c r="C311" s="150" t="s">
        <v>61</v>
      </c>
      <c r="D311" s="151" t="s">
        <v>6</v>
      </c>
      <c r="E311" s="151" t="s">
        <v>6</v>
      </c>
      <c r="F311" s="152" t="s">
        <v>6</v>
      </c>
      <c r="G311" s="153" t="s">
        <v>6</v>
      </c>
      <c r="H311" s="154"/>
      <c r="I311" s="155" t="s">
        <v>61</v>
      </c>
      <c r="J311" s="151" t="s">
        <v>6</v>
      </c>
      <c r="K311" s="151" t="s">
        <v>6</v>
      </c>
      <c r="L311" s="152" t="s">
        <v>6</v>
      </c>
      <c r="M311" s="156" t="s">
        <v>6</v>
      </c>
      <c r="N311" s="157"/>
      <c r="O311" s="188" t="s">
        <v>6</v>
      </c>
      <c r="P311" s="158" t="str">
        <f t="shared" si="5"/>
        <v/>
      </c>
      <c r="Q311" s="159" t="s">
        <v>6</v>
      </c>
      <c r="R311" s="159" t="s">
        <v>6</v>
      </c>
      <c r="S311" s="162" t="s">
        <v>6</v>
      </c>
    </row>
    <row r="312" spans="1:19" x14ac:dyDescent="0.35">
      <c r="A312" s="148" t="s">
        <v>6</v>
      </c>
      <c r="B312" s="161" t="s">
        <v>6</v>
      </c>
      <c r="C312" s="150" t="s">
        <v>61</v>
      </c>
      <c r="D312" s="151" t="s">
        <v>6</v>
      </c>
      <c r="E312" s="151" t="s">
        <v>6</v>
      </c>
      <c r="F312" s="152" t="s">
        <v>6</v>
      </c>
      <c r="G312" s="153" t="s">
        <v>6</v>
      </c>
      <c r="H312" s="154"/>
      <c r="I312" s="155" t="s">
        <v>61</v>
      </c>
      <c r="J312" s="151" t="s">
        <v>6</v>
      </c>
      <c r="K312" s="151" t="s">
        <v>6</v>
      </c>
      <c r="L312" s="152" t="s">
        <v>6</v>
      </c>
      <c r="M312" s="156" t="s">
        <v>6</v>
      </c>
      <c r="N312" s="157"/>
      <c r="O312" s="188" t="s">
        <v>6</v>
      </c>
      <c r="P312" s="158" t="str">
        <f t="shared" ref="P312:P317" si="6">IF(OR(D312="",D312="-",J312="",J312="-"),"",D312-J312)</f>
        <v/>
      </c>
      <c r="Q312" s="159" t="s">
        <v>6</v>
      </c>
      <c r="R312" s="159" t="s">
        <v>6</v>
      </c>
      <c r="S312" s="162" t="s">
        <v>6</v>
      </c>
    </row>
    <row r="313" spans="1:19" x14ac:dyDescent="0.35">
      <c r="A313" s="148" t="s">
        <v>6</v>
      </c>
      <c r="B313" s="161" t="s">
        <v>6</v>
      </c>
      <c r="C313" s="150" t="s">
        <v>61</v>
      </c>
      <c r="D313" s="151" t="s">
        <v>6</v>
      </c>
      <c r="E313" s="151" t="s">
        <v>6</v>
      </c>
      <c r="F313" s="152" t="s">
        <v>6</v>
      </c>
      <c r="G313" s="153" t="s">
        <v>6</v>
      </c>
      <c r="H313" s="154"/>
      <c r="I313" s="155" t="s">
        <v>61</v>
      </c>
      <c r="J313" s="151" t="s">
        <v>6</v>
      </c>
      <c r="K313" s="151" t="s">
        <v>6</v>
      </c>
      <c r="L313" s="152" t="s">
        <v>6</v>
      </c>
      <c r="M313" s="156" t="s">
        <v>6</v>
      </c>
      <c r="N313" s="157"/>
      <c r="O313" s="188" t="s">
        <v>6</v>
      </c>
      <c r="P313" s="158" t="str">
        <f t="shared" si="6"/>
        <v/>
      </c>
      <c r="Q313" s="159" t="s">
        <v>6</v>
      </c>
      <c r="R313" s="159" t="s">
        <v>6</v>
      </c>
      <c r="S313" s="162" t="s">
        <v>6</v>
      </c>
    </row>
    <row r="314" spans="1:19" x14ac:dyDescent="0.35">
      <c r="A314" s="148" t="s">
        <v>6</v>
      </c>
      <c r="B314" s="161" t="s">
        <v>6</v>
      </c>
      <c r="C314" s="150" t="s">
        <v>61</v>
      </c>
      <c r="D314" s="151" t="s">
        <v>6</v>
      </c>
      <c r="E314" s="151" t="s">
        <v>6</v>
      </c>
      <c r="F314" s="152" t="s">
        <v>6</v>
      </c>
      <c r="G314" s="153" t="s">
        <v>6</v>
      </c>
      <c r="H314" s="154"/>
      <c r="I314" s="155" t="s">
        <v>61</v>
      </c>
      <c r="J314" s="151" t="s">
        <v>6</v>
      </c>
      <c r="K314" s="151" t="s">
        <v>6</v>
      </c>
      <c r="L314" s="152" t="s">
        <v>6</v>
      </c>
      <c r="M314" s="156" t="s">
        <v>6</v>
      </c>
      <c r="N314" s="157"/>
      <c r="O314" s="188" t="s">
        <v>6</v>
      </c>
      <c r="P314" s="158" t="str">
        <f t="shared" si="6"/>
        <v/>
      </c>
      <c r="Q314" s="159" t="s">
        <v>6</v>
      </c>
      <c r="R314" s="159" t="s">
        <v>6</v>
      </c>
      <c r="S314" s="162" t="s">
        <v>6</v>
      </c>
    </row>
    <row r="315" spans="1:19" x14ac:dyDescent="0.35">
      <c r="A315" s="148" t="s">
        <v>6</v>
      </c>
      <c r="B315" s="161" t="s">
        <v>6</v>
      </c>
      <c r="C315" s="150" t="s">
        <v>61</v>
      </c>
      <c r="D315" s="151" t="s">
        <v>6</v>
      </c>
      <c r="E315" s="151" t="s">
        <v>6</v>
      </c>
      <c r="F315" s="152" t="s">
        <v>6</v>
      </c>
      <c r="G315" s="153" t="s">
        <v>6</v>
      </c>
      <c r="H315" s="154"/>
      <c r="I315" s="155" t="s">
        <v>61</v>
      </c>
      <c r="J315" s="151" t="s">
        <v>6</v>
      </c>
      <c r="K315" s="151" t="s">
        <v>6</v>
      </c>
      <c r="L315" s="152" t="s">
        <v>6</v>
      </c>
      <c r="M315" s="156" t="s">
        <v>6</v>
      </c>
      <c r="N315" s="157"/>
      <c r="O315" s="188" t="s">
        <v>6</v>
      </c>
      <c r="P315" s="158" t="str">
        <f t="shared" si="6"/>
        <v/>
      </c>
      <c r="Q315" s="159" t="s">
        <v>6</v>
      </c>
      <c r="R315" s="159" t="s">
        <v>6</v>
      </c>
      <c r="S315" s="162" t="s">
        <v>6</v>
      </c>
    </row>
    <row r="316" spans="1:19" x14ac:dyDescent="0.35">
      <c r="A316" s="148" t="s">
        <v>6</v>
      </c>
      <c r="B316" s="161" t="s">
        <v>6</v>
      </c>
      <c r="C316" s="150" t="s">
        <v>61</v>
      </c>
      <c r="D316" s="151" t="s">
        <v>6</v>
      </c>
      <c r="E316" s="151" t="s">
        <v>6</v>
      </c>
      <c r="F316" s="152" t="s">
        <v>6</v>
      </c>
      <c r="G316" s="153" t="s">
        <v>6</v>
      </c>
      <c r="H316" s="154"/>
      <c r="I316" s="155" t="s">
        <v>61</v>
      </c>
      <c r="J316" s="151" t="s">
        <v>6</v>
      </c>
      <c r="K316" s="151" t="s">
        <v>6</v>
      </c>
      <c r="L316" s="152" t="s">
        <v>6</v>
      </c>
      <c r="M316" s="156" t="s">
        <v>6</v>
      </c>
      <c r="N316" s="157"/>
      <c r="O316" s="188" t="s">
        <v>6</v>
      </c>
      <c r="P316" s="158" t="str">
        <f t="shared" si="6"/>
        <v/>
      </c>
      <c r="Q316" s="159" t="s">
        <v>6</v>
      </c>
      <c r="R316" s="159" t="s">
        <v>6</v>
      </c>
      <c r="S316" s="162" t="s">
        <v>6</v>
      </c>
    </row>
    <row r="317" spans="1:19" ht="15" thickBot="1" x14ac:dyDescent="0.4">
      <c r="A317" s="148" t="s">
        <v>6</v>
      </c>
      <c r="B317" s="161" t="s">
        <v>6</v>
      </c>
      <c r="C317" s="150" t="s">
        <v>61</v>
      </c>
      <c r="D317" s="151" t="s">
        <v>6</v>
      </c>
      <c r="E317" s="151" t="s">
        <v>6</v>
      </c>
      <c r="F317" s="152" t="s">
        <v>6</v>
      </c>
      <c r="G317" s="153" t="s">
        <v>6</v>
      </c>
      <c r="H317" s="154"/>
      <c r="I317" s="155" t="s">
        <v>61</v>
      </c>
      <c r="J317" s="151" t="s">
        <v>6</v>
      </c>
      <c r="K317" s="151" t="s">
        <v>6</v>
      </c>
      <c r="L317" s="152" t="s">
        <v>6</v>
      </c>
      <c r="M317" s="156" t="s">
        <v>6</v>
      </c>
      <c r="N317" s="157"/>
      <c r="O317" s="188" t="s">
        <v>6</v>
      </c>
      <c r="P317" s="158" t="str">
        <f t="shared" si="6"/>
        <v/>
      </c>
      <c r="Q317" s="159" t="s">
        <v>6</v>
      </c>
      <c r="R317" s="159" t="s">
        <v>6</v>
      </c>
      <c r="S317" s="162" t="s">
        <v>6</v>
      </c>
    </row>
    <row r="318" spans="1:19" x14ac:dyDescent="0.35">
      <c r="A318" s="163" t="s">
        <v>92</v>
      </c>
      <c r="B318" s="172">
        <f>IF(SUM(B248:B317)=0,"-",AVERAGE(B248:B317))</f>
        <v>24</v>
      </c>
      <c r="C318" s="165" t="s">
        <v>61</v>
      </c>
      <c r="D318" s="166">
        <f>IF(SUM(D248:D317)=0,0,AVERAGE(D248:D317))</f>
        <v>61.389440672738203</v>
      </c>
      <c r="E318" s="166">
        <f>IF(SUM(E248:E317)=0,"-",AVERAGE(E248:E317))</f>
        <v>4.5291080474853507</v>
      </c>
      <c r="F318" s="167">
        <f>IF(SUM(F248:F317)=0,"-",AVERAGE(F248:F317))</f>
        <v>32.432054792131694</v>
      </c>
      <c r="G318" s="168">
        <f>IF(SUM(G248:G317)=0,"-",AVERAGE(G248:G317))</f>
        <v>32.999128069196431</v>
      </c>
      <c r="H318" s="167"/>
      <c r="I318" s="169" t="s">
        <v>61</v>
      </c>
      <c r="J318" s="166">
        <f>IF(SUM(J248:J317)=0,0,AVERAGE(J248:J317))</f>
        <v>54.34980174473354</v>
      </c>
      <c r="K318" s="166">
        <f>IF(SUM(K248:K317)=0,"-",AVERAGE(K248:K317))</f>
        <v>4.2831416130065909</v>
      </c>
      <c r="L318" s="167">
        <f>IF(SUM(L248:L317)=0,"-",AVERAGE(L248:L317))</f>
        <v>25.586225237165177</v>
      </c>
      <c r="M318" s="167">
        <f>IF(SUM(M248:M317)=0,"-",AVERAGE(M248:M317))</f>
        <v>25.94211687360491</v>
      </c>
      <c r="N318" s="170"/>
      <c r="O318" s="173" t="str">
        <f>IF(SUM(O248:O317)=0,"-",AVERAGE(O248:O317))</f>
        <v>-</v>
      </c>
      <c r="P318" s="171">
        <f>IF(SUM(P248:P317)=0,"-",AVERAGE(P248:P317))</f>
        <v>7.0396389280046678</v>
      </c>
      <c r="Q318" s="168">
        <f>IF(SUM(Q248:Q317)=0,"-",AVERAGE(Q248:Q317))</f>
        <v>6.8458295549665182</v>
      </c>
      <c r="R318" s="168">
        <f>IF(SUM(R248:R317)=0,"-",AVERAGE(R248:R317))</f>
        <v>7.0570111955915182</v>
      </c>
      <c r="S318" s="173">
        <f>IF(SUM(S248:S317)=0,"-",AVERAGE(S248:S317))</f>
        <v>0.52522230148315419</v>
      </c>
    </row>
    <row r="319" spans="1:19" ht="15" thickBot="1" x14ac:dyDescent="0.4">
      <c r="A319" s="174" t="s">
        <v>93</v>
      </c>
      <c r="B319" s="189">
        <f>SUM(B248:B317)</f>
        <v>672</v>
      </c>
      <c r="C319" s="174"/>
      <c r="D319" s="176"/>
      <c r="E319" s="176"/>
      <c r="F319" s="177">
        <f>SUM(F248:F317)</f>
        <v>908.0975341796875</v>
      </c>
      <c r="G319" s="178">
        <f>SUM(G248:G317)</f>
        <v>923.9755859375</v>
      </c>
      <c r="H319" s="179"/>
      <c r="I319" s="176"/>
      <c r="J319" s="176"/>
      <c r="K319" s="176"/>
      <c r="L319" s="180">
        <f>SUM(L248:L317)</f>
        <v>716.414306640625</v>
      </c>
      <c r="M319" s="181">
        <f>SUM(M248:M317)</f>
        <v>726.3792724609375</v>
      </c>
      <c r="N319" s="182"/>
      <c r="O319" s="184">
        <f>SUM(O248:O317)</f>
        <v>0</v>
      </c>
      <c r="P319" s="174"/>
      <c r="Q319" s="183">
        <f>SUM(Q248:Q317)</f>
        <v>191.6832275390625</v>
      </c>
      <c r="R319" s="183">
        <f>SUM(R248:R317)</f>
        <v>197.5963134765625</v>
      </c>
      <c r="S319" s="184">
        <f>SUM(S248:S317)</f>
        <v>14.706224441528319</v>
      </c>
    </row>
    <row r="320" spans="1:19" x14ac:dyDescent="0.35">
      <c r="A320" s="92">
        <f>70-COUNTIF(A248:A317,"")</f>
        <v>28</v>
      </c>
      <c r="B320" s="92">
        <f>COUNT(B248:B317)</f>
        <v>28</v>
      </c>
      <c r="C320" s="92">
        <f>A320-B320</f>
        <v>0</v>
      </c>
      <c r="D320" s="93" t="s">
        <v>94</v>
      </c>
      <c r="E320" s="93">
        <v>8</v>
      </c>
      <c r="F320" s="94">
        <f>AVERAGE(F269:F275)</f>
        <v>32.093470982142854</v>
      </c>
      <c r="G320" s="95"/>
      <c r="H320" s="96"/>
      <c r="I320" s="96"/>
      <c r="J320" s="96"/>
      <c r="K320" s="96"/>
      <c r="L320" s="94">
        <f>AVERAGE(L269:L275)</f>
        <v>25.5208740234375</v>
      </c>
      <c r="M320" s="95"/>
      <c r="N320" s="95"/>
      <c r="O320" s="95"/>
      <c r="P320" s="95"/>
      <c r="Q320" s="94">
        <f>AVERAGE(Q269:Q275)</f>
        <v>6.5725969587053568</v>
      </c>
      <c r="R320" s="94"/>
      <c r="S320" s="97">
        <f>AVERAGE(S269:S275)</f>
        <v>0.51663371494838173</v>
      </c>
    </row>
    <row r="321" spans="1:19" x14ac:dyDescent="0.35">
      <c r="A321" s="22" t="s">
        <v>95</v>
      </c>
      <c r="B321" s="22"/>
      <c r="C321" s="22"/>
      <c r="D321" s="22"/>
      <c r="E321" s="22"/>
      <c r="F321" s="98"/>
      <c r="G321" s="98"/>
      <c r="H321" s="22"/>
      <c r="I321" s="22"/>
      <c r="J321" s="22"/>
      <c r="K321" s="22"/>
      <c r="L321" s="98"/>
      <c r="M321" s="22"/>
      <c r="N321" s="22"/>
      <c r="O321" s="22"/>
      <c r="P321" s="22"/>
      <c r="Q321" s="98">
        <v>0</v>
      </c>
      <c r="R321" s="98">
        <f>IF(R319=0,0,R320*$F$97)</f>
        <v>0</v>
      </c>
      <c r="S321" s="22">
        <v>0</v>
      </c>
    </row>
    <row r="322" spans="1:19" x14ac:dyDescent="0.35">
      <c r="A322" s="99" t="s">
        <v>96</v>
      </c>
      <c r="B322" s="99"/>
      <c r="C322" s="99"/>
      <c r="D322" s="99"/>
      <c r="E322" s="99"/>
      <c r="F322" s="100"/>
      <c r="G322" s="100"/>
      <c r="H322" s="99"/>
      <c r="I322" s="99"/>
      <c r="J322" s="99"/>
      <c r="K322" s="99"/>
      <c r="L322" s="100"/>
      <c r="M322" s="99"/>
      <c r="N322" s="99"/>
      <c r="O322" s="99"/>
      <c r="P322" s="99"/>
      <c r="Q322" s="100">
        <v>0</v>
      </c>
      <c r="R322" s="100">
        <v>0</v>
      </c>
      <c r="S322" s="100">
        <v>0</v>
      </c>
    </row>
    <row r="323" spans="1:19" ht="15.5" x14ac:dyDescent="0.35">
      <c r="A323" s="101" t="s">
        <v>237</v>
      </c>
      <c r="B323" s="101"/>
      <c r="C323" s="101"/>
      <c r="D323" s="101"/>
      <c r="E323" s="101"/>
      <c r="F323" s="102"/>
      <c r="G323" s="103"/>
      <c r="H323" s="101"/>
      <c r="I323" s="101"/>
      <c r="J323" s="101"/>
      <c r="K323" s="101"/>
      <c r="L323" s="102"/>
      <c r="M323" s="101"/>
      <c r="N323" s="101"/>
      <c r="O323" s="101"/>
      <c r="P323" s="101"/>
      <c r="Q323" s="102">
        <f>Q319+Q321-Q322</f>
        <v>191.6832275390625</v>
      </c>
      <c r="R323" s="102">
        <f>R319+R321-R322</f>
        <v>197.5963134765625</v>
      </c>
      <c r="S323" s="104">
        <f>S319-M329</f>
        <v>14.303689663696288</v>
      </c>
    </row>
    <row r="324" spans="1:19" x14ac:dyDescent="0.35">
      <c r="A324" s="96"/>
      <c r="B324" s="96"/>
      <c r="C324" s="105"/>
      <c r="D324" s="105"/>
      <c r="E324" s="105"/>
      <c r="F324" s="96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96"/>
    </row>
    <row r="325" spans="1:19" x14ac:dyDescent="0.35">
      <c r="A325" s="106" t="s">
        <v>98</v>
      </c>
      <c r="B325" s="106"/>
      <c r="C325" s="3"/>
      <c r="D325" s="3"/>
      <c r="E325" s="3"/>
      <c r="F325" s="3"/>
      <c r="G325" s="3"/>
      <c r="H325" s="3"/>
      <c r="I325" s="3"/>
      <c r="J325" s="19"/>
      <c r="K325" s="19"/>
      <c r="L325" s="19"/>
      <c r="M325" s="3"/>
      <c r="N325" s="3"/>
      <c r="O325" s="3"/>
      <c r="P325" s="3"/>
      <c r="Q325" s="3"/>
      <c r="R325" s="3"/>
      <c r="S325" s="17"/>
    </row>
    <row r="326" spans="1:19" x14ac:dyDescent="0.3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x14ac:dyDescent="0.35">
      <c r="A327" s="3" t="s">
        <v>99</v>
      </c>
      <c r="B327" s="3"/>
      <c r="C327" s="3"/>
      <c r="D327" s="3"/>
      <c r="E327" s="3"/>
      <c r="F327" s="17">
        <f>24*(B320)-B319-B243*24</f>
        <v>0</v>
      </c>
      <c r="G327" s="3" t="s">
        <v>100</v>
      </c>
      <c r="H327" s="3" t="s">
        <v>100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3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1:19" ht="20" x14ac:dyDescent="0.4">
      <c r="A329" s="3" t="s">
        <v>238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07">
        <f>Q319*2.1/1000</f>
        <v>0.40253477783203123</v>
      </c>
      <c r="N329" s="3"/>
      <c r="O329" s="3" t="s">
        <v>59</v>
      </c>
      <c r="P329" s="3"/>
      <c r="Q329" s="3"/>
      <c r="R329" s="3"/>
      <c r="S329" s="3"/>
    </row>
    <row r="330" spans="1:19" x14ac:dyDescent="0.35">
      <c r="A330" s="3" t="s">
        <v>103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 t="s">
        <v>104</v>
      </c>
      <c r="P330" s="3"/>
      <c r="Q330" s="3"/>
      <c r="R330" s="3"/>
      <c r="S330" s="3"/>
    </row>
    <row r="331" spans="1:19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35">
      <c r="A332" s="3" t="s">
        <v>105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35">
      <c r="A333" s="3" t="s">
        <v>106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6" t="s">
        <v>107</v>
      </c>
      <c r="P333" s="3"/>
      <c r="Q333" s="3"/>
      <c r="R333" s="3"/>
      <c r="S333" s="3"/>
    </row>
    <row r="334" spans="1:19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</sheetData>
  <mergeCells count="9">
    <mergeCell ref="A225:O225"/>
    <mergeCell ref="C245:G245"/>
    <mergeCell ref="I245:M245"/>
    <mergeCell ref="A2:O2"/>
    <mergeCell ref="C22:G22"/>
    <mergeCell ref="I22:M22"/>
    <mergeCell ref="A115:O115"/>
    <mergeCell ref="C133:G133"/>
    <mergeCell ref="I133:M1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opLeftCell="A65" workbookViewId="0">
      <selection sqref="A1:T95"/>
    </sheetView>
  </sheetViews>
  <sheetFormatPr defaultRowHeight="14.5" x14ac:dyDescent="0.35"/>
  <sheetData>
    <row r="1" spans="1:20" x14ac:dyDescent="0.35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4"/>
      <c r="O1" s="3"/>
      <c r="P1" s="3"/>
      <c r="Q1" s="2"/>
      <c r="R1" s="2"/>
      <c r="S1" s="26"/>
      <c r="T1" s="6" t="s">
        <v>108</v>
      </c>
    </row>
    <row r="2" spans="1:20" ht="17.5" x14ac:dyDescent="0.35">
      <c r="A2" s="193" t="s">
        <v>236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"/>
      <c r="Q2" s="7"/>
      <c r="R2" s="2"/>
      <c r="S2" s="26"/>
      <c r="T2" s="8" t="s">
        <v>2</v>
      </c>
    </row>
    <row r="3" spans="1:20" ht="18" x14ac:dyDescent="0.4">
      <c r="A3" s="9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2"/>
      <c r="Q3" s="2"/>
      <c r="R3" s="2"/>
      <c r="S3" s="26"/>
      <c r="T3" s="10" t="s">
        <v>239</v>
      </c>
    </row>
    <row r="4" spans="1:20" ht="17.5" x14ac:dyDescent="0.35">
      <c r="A4" s="11" t="s">
        <v>5</v>
      </c>
      <c r="B4" s="12"/>
      <c r="C4" s="13" t="s">
        <v>6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3"/>
      <c r="P4" s="12"/>
      <c r="Q4" s="2"/>
      <c r="R4" s="2"/>
      <c r="S4" s="3"/>
      <c r="T4" s="10" t="s">
        <v>7</v>
      </c>
    </row>
    <row r="5" spans="1:20" ht="17.5" x14ac:dyDescent="0.35">
      <c r="A5" s="11" t="s">
        <v>8</v>
      </c>
      <c r="B5" s="3"/>
      <c r="C5" s="13" t="s">
        <v>240</v>
      </c>
      <c r="D5" s="2"/>
      <c r="E5" s="3"/>
      <c r="F5" s="3"/>
      <c r="G5" s="14"/>
      <c r="H5" s="14"/>
      <c r="I5" s="14"/>
      <c r="J5" s="14"/>
      <c r="K5" s="3"/>
      <c r="L5" s="14"/>
      <c r="M5" s="14"/>
      <c r="N5" s="14"/>
      <c r="O5" s="14"/>
      <c r="P5" s="3"/>
      <c r="Q5" s="3"/>
      <c r="R5" s="3"/>
      <c r="S5" s="3"/>
      <c r="T5" s="6" t="s">
        <v>10</v>
      </c>
    </row>
    <row r="6" spans="1:20" x14ac:dyDescent="0.35">
      <c r="A6" s="15" t="s">
        <v>111</v>
      </c>
      <c r="B6" s="12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3"/>
      <c r="P6" s="17"/>
      <c r="Q6" s="17"/>
      <c r="R6" s="17"/>
      <c r="S6" s="3"/>
      <c r="T6" s="18" t="s">
        <v>13</v>
      </c>
    </row>
    <row r="7" spans="1:20" ht="17.5" x14ac:dyDescent="0.35">
      <c r="A7" s="19" t="s">
        <v>14</v>
      </c>
      <c r="B7" s="20"/>
      <c r="C7" s="19"/>
      <c r="D7" s="19"/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22"/>
      <c r="Q7" s="22"/>
      <c r="R7" s="22"/>
      <c r="S7" s="19"/>
      <c r="T7" s="108" t="s">
        <v>112</v>
      </c>
    </row>
    <row r="8" spans="1:20" x14ac:dyDescent="0.35">
      <c r="A8" s="3" t="s">
        <v>241</v>
      </c>
      <c r="B8" s="2"/>
      <c r="C8" s="3"/>
      <c r="D8" s="2"/>
      <c r="E8" s="3"/>
      <c r="F8" s="3"/>
      <c r="G8" s="3"/>
      <c r="H8" s="2"/>
      <c r="I8" s="2"/>
      <c r="J8" s="3" t="s">
        <v>19</v>
      </c>
      <c r="K8" s="3"/>
      <c r="L8" s="3"/>
      <c r="M8" s="3" t="s">
        <v>20</v>
      </c>
      <c r="N8" s="3"/>
      <c r="O8" s="3"/>
      <c r="P8" s="3"/>
      <c r="Q8" s="3"/>
      <c r="R8" s="2" t="s">
        <v>21</v>
      </c>
      <c r="S8" s="26"/>
      <c r="T8" s="26"/>
    </row>
    <row r="9" spans="1:20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5"/>
    </row>
    <row r="10" spans="1:20" x14ac:dyDescent="0.35">
      <c r="A10" s="19" t="s">
        <v>27</v>
      </c>
      <c r="B10" s="19"/>
      <c r="C10" s="19"/>
      <c r="D10" s="2" t="s">
        <v>28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3"/>
      <c r="Q10" s="3"/>
      <c r="R10" s="26"/>
      <c r="S10" s="26"/>
      <c r="T10" s="26"/>
    </row>
    <row r="11" spans="1:20" x14ac:dyDescent="0.35">
      <c r="A11" s="19" t="s">
        <v>242</v>
      </c>
      <c r="B11" s="19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6"/>
      <c r="S11" s="26"/>
      <c r="T11" s="26"/>
    </row>
    <row r="12" spans="1:20" x14ac:dyDescent="0.35">
      <c r="A12" s="19" t="s">
        <v>30</v>
      </c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6"/>
      <c r="S12" s="26"/>
      <c r="T12" s="26"/>
    </row>
    <row r="13" spans="1:20" x14ac:dyDescent="0.35">
      <c r="A13" s="19" t="s">
        <v>243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6"/>
      <c r="R13" s="26"/>
      <c r="S13" s="26"/>
      <c r="T13" s="3"/>
    </row>
    <row r="14" spans="1:20" x14ac:dyDescent="0.35">
      <c r="A14" s="19" t="s">
        <v>244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6"/>
      <c r="R14" s="26"/>
      <c r="S14" s="26"/>
      <c r="T14" s="3"/>
    </row>
    <row r="15" spans="1:20" x14ac:dyDescent="0.35">
      <c r="A15" s="19" t="s">
        <v>33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  <c r="T15" s="3"/>
    </row>
    <row r="16" spans="1:20" x14ac:dyDescent="0.35">
      <c r="A16" s="19"/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  <c r="T16" s="3"/>
    </row>
    <row r="17" spans="1:20" x14ac:dyDescent="0.35">
      <c r="A17" s="19"/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  <c r="T17" s="3"/>
    </row>
    <row r="18" spans="1:20" x14ac:dyDescent="0.35">
      <c r="A18" s="27" t="s">
        <v>34</v>
      </c>
      <c r="B18" s="27">
        <v>0</v>
      </c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  <c r="T18" s="3"/>
    </row>
    <row r="19" spans="1:20" ht="15" thickBot="1" x14ac:dyDescent="0.4">
      <c r="A19" s="19"/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  <c r="T19" s="3"/>
    </row>
    <row r="20" spans="1:20" x14ac:dyDescent="0.35">
      <c r="A20" s="120"/>
      <c r="B20" s="121"/>
      <c r="C20" s="194" t="s">
        <v>117</v>
      </c>
      <c r="D20" s="195"/>
      <c r="E20" s="195"/>
      <c r="F20" s="195"/>
      <c r="G20" s="196"/>
      <c r="H20" s="122"/>
      <c r="I20" s="194" t="s">
        <v>118</v>
      </c>
      <c r="J20" s="195"/>
      <c r="K20" s="195"/>
      <c r="L20" s="195"/>
      <c r="M20" s="196"/>
      <c r="N20" s="122"/>
      <c r="O20" s="123"/>
      <c r="P20" s="124"/>
      <c r="Q20" s="122"/>
      <c r="R20" s="125"/>
      <c r="S20" s="126"/>
      <c r="T20" s="127"/>
    </row>
    <row r="21" spans="1:20" x14ac:dyDescent="0.35">
      <c r="A21" s="128" t="s">
        <v>37</v>
      </c>
      <c r="B21" s="129" t="s">
        <v>38</v>
      </c>
      <c r="C21" s="130" t="s">
        <v>119</v>
      </c>
      <c r="D21" s="131" t="s">
        <v>120</v>
      </c>
      <c r="E21" s="40" t="s">
        <v>121</v>
      </c>
      <c r="F21" s="131" t="s">
        <v>122</v>
      </c>
      <c r="G21" s="132" t="s">
        <v>123</v>
      </c>
      <c r="H21" s="19"/>
      <c r="I21" s="130" t="s">
        <v>124</v>
      </c>
      <c r="J21" s="131" t="s">
        <v>125</v>
      </c>
      <c r="K21" s="40" t="s">
        <v>126</v>
      </c>
      <c r="L21" s="131" t="s">
        <v>127</v>
      </c>
      <c r="M21" s="132" t="s">
        <v>128</v>
      </c>
      <c r="N21" s="42"/>
      <c r="O21" s="130" t="s">
        <v>48</v>
      </c>
      <c r="P21" s="133" t="s">
        <v>129</v>
      </c>
      <c r="Q21" s="40" t="s">
        <v>130</v>
      </c>
      <c r="R21" s="134" t="s">
        <v>131</v>
      </c>
      <c r="S21" s="135" t="s">
        <v>132</v>
      </c>
      <c r="T21" s="136" t="s">
        <v>50</v>
      </c>
    </row>
    <row r="22" spans="1:20" ht="15" thickBot="1" x14ac:dyDescent="0.4">
      <c r="A22" s="137"/>
      <c r="B22" s="138"/>
      <c r="C22" s="139" t="s">
        <v>51</v>
      </c>
      <c r="D22" s="140" t="s">
        <v>52</v>
      </c>
      <c r="E22" s="141" t="s">
        <v>53</v>
      </c>
      <c r="F22" s="140" t="s">
        <v>133</v>
      </c>
      <c r="G22" s="142" t="s">
        <v>59</v>
      </c>
      <c r="H22" s="143" t="s">
        <v>55</v>
      </c>
      <c r="I22" s="139" t="s">
        <v>51</v>
      </c>
      <c r="J22" s="140" t="s">
        <v>52</v>
      </c>
      <c r="K22" s="141" t="s">
        <v>53</v>
      </c>
      <c r="L22" s="140" t="s">
        <v>133</v>
      </c>
      <c r="M22" s="142" t="s">
        <v>59</v>
      </c>
      <c r="N22" s="144" t="s">
        <v>56</v>
      </c>
      <c r="O22" s="139" t="s">
        <v>58</v>
      </c>
      <c r="P22" s="145" t="s">
        <v>133</v>
      </c>
      <c r="Q22" s="141" t="s">
        <v>133</v>
      </c>
      <c r="R22" s="140" t="s">
        <v>133</v>
      </c>
      <c r="S22" s="146" t="s">
        <v>133</v>
      </c>
      <c r="T22" s="147" t="s">
        <v>59</v>
      </c>
    </row>
    <row r="23" spans="1:20" x14ac:dyDescent="0.35">
      <c r="A23" s="148" t="s">
        <v>208</v>
      </c>
      <c r="B23" s="149">
        <v>24</v>
      </c>
      <c r="C23" s="150" t="s">
        <v>61</v>
      </c>
      <c r="D23" s="151">
        <v>83.754318237304702</v>
      </c>
      <c r="E23" s="151">
        <v>5.7381334304809597</v>
      </c>
      <c r="F23" s="152">
        <v>5.81683349609375</v>
      </c>
      <c r="G23" s="153" t="s">
        <v>61</v>
      </c>
      <c r="H23" s="154"/>
      <c r="I23" s="155" t="s">
        <v>61</v>
      </c>
      <c r="J23" s="151">
        <v>25.6499137878418</v>
      </c>
      <c r="K23" s="151">
        <v>4.2598314285278303</v>
      </c>
      <c r="L23" s="152">
        <v>5.8282165527343803</v>
      </c>
      <c r="M23" s="156" t="s">
        <v>61</v>
      </c>
      <c r="N23" s="157"/>
      <c r="O23" s="158">
        <f t="shared" ref="O23:O86" si="0">IF(OR(D23="",D23="-",J23="",J23="-"),"",D23-J23)</f>
        <v>58.104404449462905</v>
      </c>
      <c r="P23" s="159">
        <v>-1.1383056640625E-2</v>
      </c>
      <c r="Q23" s="160" t="s">
        <v>61</v>
      </c>
      <c r="R23" s="151" t="s">
        <v>61</v>
      </c>
      <c r="S23" s="161" t="s">
        <v>61</v>
      </c>
      <c r="T23" s="162">
        <v>0.33762931823730502</v>
      </c>
    </row>
    <row r="24" spans="1:20" x14ac:dyDescent="0.35">
      <c r="A24" s="148" t="s">
        <v>209</v>
      </c>
      <c r="B24" s="149">
        <v>24</v>
      </c>
      <c r="C24" s="150" t="s">
        <v>61</v>
      </c>
      <c r="D24" s="151">
        <v>77.941673278808594</v>
      </c>
      <c r="E24" s="151">
        <v>5.7381334304809597</v>
      </c>
      <c r="F24" s="152">
        <v>5.8310241699218803</v>
      </c>
      <c r="G24" s="153" t="s">
        <v>61</v>
      </c>
      <c r="H24" s="154"/>
      <c r="I24" s="155" t="s">
        <v>61</v>
      </c>
      <c r="J24" s="151">
        <v>24.849658966064499</v>
      </c>
      <c r="K24" s="151">
        <v>4.2598314285278303</v>
      </c>
      <c r="L24" s="152">
        <v>5.8446044921875</v>
      </c>
      <c r="M24" s="156" t="s">
        <v>61</v>
      </c>
      <c r="N24" s="157"/>
      <c r="O24" s="158">
        <f t="shared" si="0"/>
        <v>53.092014312744098</v>
      </c>
      <c r="P24" s="159">
        <v>-1.3580322265625E-2</v>
      </c>
      <c r="Q24" s="160" t="s">
        <v>61</v>
      </c>
      <c r="R24" s="151" t="s">
        <v>61</v>
      </c>
      <c r="S24" s="161" t="s">
        <v>61</v>
      </c>
      <c r="T24" s="162">
        <v>0.30910587310790999</v>
      </c>
    </row>
    <row r="25" spans="1:20" x14ac:dyDescent="0.35">
      <c r="A25" s="148" t="s">
        <v>210</v>
      </c>
      <c r="B25" s="149">
        <v>24</v>
      </c>
      <c r="C25" s="150" t="s">
        <v>61</v>
      </c>
      <c r="D25" s="151">
        <v>78.819801330566406</v>
      </c>
      <c r="E25" s="151">
        <v>5.7381334304809597</v>
      </c>
      <c r="F25" s="152">
        <v>5.8128356933593803</v>
      </c>
      <c r="G25" s="153" t="s">
        <v>61</v>
      </c>
      <c r="H25" s="154"/>
      <c r="I25" s="155" t="s">
        <v>61</v>
      </c>
      <c r="J25" s="151">
        <v>24.6887512207031</v>
      </c>
      <c r="K25" s="151">
        <v>4.2598314285278303</v>
      </c>
      <c r="L25" s="152">
        <v>5.82568359375</v>
      </c>
      <c r="M25" s="156" t="s">
        <v>61</v>
      </c>
      <c r="N25" s="157"/>
      <c r="O25" s="158">
        <f t="shared" si="0"/>
        <v>54.13105010986331</v>
      </c>
      <c r="P25" s="159">
        <v>-1.2847900390625E-2</v>
      </c>
      <c r="Q25" s="160" t="s">
        <v>61</v>
      </c>
      <c r="R25" s="151" t="s">
        <v>61</v>
      </c>
      <c r="S25" s="161" t="s">
        <v>61</v>
      </c>
      <c r="T25" s="162">
        <v>0.31420516967773399</v>
      </c>
    </row>
    <row r="26" spans="1:20" x14ac:dyDescent="0.35">
      <c r="A26" s="148" t="s">
        <v>211</v>
      </c>
      <c r="B26" s="149">
        <v>24</v>
      </c>
      <c r="C26" s="150" t="s">
        <v>61</v>
      </c>
      <c r="D26" s="151">
        <v>86.195350646972699</v>
      </c>
      <c r="E26" s="151">
        <v>5.7381334304809597</v>
      </c>
      <c r="F26" s="152">
        <v>5.72882080078125</v>
      </c>
      <c r="G26" s="153" t="s">
        <v>61</v>
      </c>
      <c r="H26" s="154"/>
      <c r="I26" s="155" t="s">
        <v>61</v>
      </c>
      <c r="J26" s="151">
        <v>25.608478546142599</v>
      </c>
      <c r="K26" s="151">
        <v>4.2598314285278303</v>
      </c>
      <c r="L26" s="152">
        <v>5.74456787109375</v>
      </c>
      <c r="M26" s="156" t="s">
        <v>61</v>
      </c>
      <c r="N26" s="157"/>
      <c r="O26" s="158">
        <f t="shared" si="0"/>
        <v>60.586872100830099</v>
      </c>
      <c r="P26" s="159">
        <v>-1.57470703125E-2</v>
      </c>
      <c r="Q26" s="160" t="s">
        <v>61</v>
      </c>
      <c r="R26" s="151" t="s">
        <v>61</v>
      </c>
      <c r="S26" s="161" t="s">
        <v>61</v>
      </c>
      <c r="T26" s="162">
        <v>0.34667396545410201</v>
      </c>
    </row>
    <row r="27" spans="1:20" x14ac:dyDescent="0.35">
      <c r="A27" s="148" t="s">
        <v>212</v>
      </c>
      <c r="B27" s="149">
        <v>24</v>
      </c>
      <c r="C27" s="150" t="s">
        <v>61</v>
      </c>
      <c r="D27" s="151">
        <v>84.305313110351605</v>
      </c>
      <c r="E27" s="151">
        <v>5.7381334304809597</v>
      </c>
      <c r="F27" s="152">
        <v>5.8407897949218803</v>
      </c>
      <c r="G27" s="153" t="s">
        <v>61</v>
      </c>
      <c r="H27" s="154"/>
      <c r="I27" s="155" t="s">
        <v>61</v>
      </c>
      <c r="J27" s="151">
        <v>25.540279388427699</v>
      </c>
      <c r="K27" s="151">
        <v>4.2598314285278303</v>
      </c>
      <c r="L27" s="152">
        <v>5.8607482910156303</v>
      </c>
      <c r="M27" s="156" t="s">
        <v>61</v>
      </c>
      <c r="N27" s="157"/>
      <c r="O27" s="158">
        <f t="shared" si="0"/>
        <v>58.765033721923906</v>
      </c>
      <c r="P27" s="159">
        <v>-1.995849609375E-2</v>
      </c>
      <c r="Q27" s="160" t="s">
        <v>61</v>
      </c>
      <c r="R27" s="151" t="s">
        <v>61</v>
      </c>
      <c r="S27" s="161" t="s">
        <v>61</v>
      </c>
      <c r="T27" s="162">
        <v>0.34273624420165999</v>
      </c>
    </row>
    <row r="28" spans="1:20" x14ac:dyDescent="0.35">
      <c r="A28" s="148" t="s">
        <v>213</v>
      </c>
      <c r="B28" s="149">
        <v>24</v>
      </c>
      <c r="C28" s="150" t="s">
        <v>61</v>
      </c>
      <c r="D28" s="151">
        <v>83.748329162597699</v>
      </c>
      <c r="E28" s="151">
        <v>5.7381334304809597</v>
      </c>
      <c r="F28" s="152">
        <v>5.8334655761718803</v>
      </c>
      <c r="G28" s="153" t="s">
        <v>61</v>
      </c>
      <c r="H28" s="154"/>
      <c r="I28" s="155" t="s">
        <v>61</v>
      </c>
      <c r="J28" s="151">
        <v>25.334537506103501</v>
      </c>
      <c r="K28" s="151">
        <v>4.2598314285278303</v>
      </c>
      <c r="L28" s="152">
        <v>5.847900390625</v>
      </c>
      <c r="M28" s="156" t="s">
        <v>61</v>
      </c>
      <c r="N28" s="157"/>
      <c r="O28" s="158">
        <f t="shared" si="0"/>
        <v>58.413791656494197</v>
      </c>
      <c r="P28" s="159">
        <v>-1.4434814453125E-2</v>
      </c>
      <c r="Q28" s="160" t="s">
        <v>61</v>
      </c>
      <c r="R28" s="151" t="s">
        <v>61</v>
      </c>
      <c r="S28" s="161" t="s">
        <v>61</v>
      </c>
      <c r="T28" s="162">
        <v>0.340362548828125</v>
      </c>
    </row>
    <row r="29" spans="1:20" x14ac:dyDescent="0.35">
      <c r="A29" s="148" t="s">
        <v>214</v>
      </c>
      <c r="B29" s="149">
        <v>24</v>
      </c>
      <c r="C29" s="150" t="s">
        <v>61</v>
      </c>
      <c r="D29" s="151">
        <v>79.265174865722699</v>
      </c>
      <c r="E29" s="151">
        <v>5.7381334304809597</v>
      </c>
      <c r="F29" s="152">
        <v>5.8486633300781303</v>
      </c>
      <c r="G29" s="153" t="s">
        <v>61</v>
      </c>
      <c r="H29" s="154"/>
      <c r="I29" s="155" t="s">
        <v>61</v>
      </c>
      <c r="J29" s="151">
        <v>24.7556343078613</v>
      </c>
      <c r="K29" s="151">
        <v>4.2598314285278303</v>
      </c>
      <c r="L29" s="152">
        <v>5.867919921875</v>
      </c>
      <c r="M29" s="156" t="s">
        <v>61</v>
      </c>
      <c r="N29" s="157"/>
      <c r="O29" s="158">
        <f t="shared" si="0"/>
        <v>54.509540557861399</v>
      </c>
      <c r="P29" s="159">
        <v>-1.9256591796875E-2</v>
      </c>
      <c r="Q29" s="160" t="s">
        <v>61</v>
      </c>
      <c r="R29" s="151" t="s">
        <v>61</v>
      </c>
      <c r="S29" s="161" t="s">
        <v>61</v>
      </c>
      <c r="T29" s="162">
        <v>0.31830406188964799</v>
      </c>
    </row>
    <row r="30" spans="1:20" x14ac:dyDescent="0.35">
      <c r="A30" s="148" t="s">
        <v>215</v>
      </c>
      <c r="B30" s="149">
        <v>24</v>
      </c>
      <c r="C30" s="150" t="s">
        <v>61</v>
      </c>
      <c r="D30" s="151">
        <v>73.723587036132798</v>
      </c>
      <c r="E30" s="151">
        <v>5.7381334304809597</v>
      </c>
      <c r="F30" s="152">
        <v>5.92474365234375</v>
      </c>
      <c r="G30" s="153" t="s">
        <v>61</v>
      </c>
      <c r="H30" s="154"/>
      <c r="I30" s="155" t="s">
        <v>61</v>
      </c>
      <c r="J30" s="151">
        <v>24.136112213134801</v>
      </c>
      <c r="K30" s="151">
        <v>4.2598314285278303</v>
      </c>
      <c r="L30" s="152">
        <v>5.9363708496093803</v>
      </c>
      <c r="M30" s="156" t="s">
        <v>61</v>
      </c>
      <c r="N30" s="157"/>
      <c r="O30" s="158">
        <f t="shared" si="0"/>
        <v>49.587474822997997</v>
      </c>
      <c r="P30" s="159">
        <v>-1.1627197265625E-2</v>
      </c>
      <c r="Q30" s="160" t="s">
        <v>61</v>
      </c>
      <c r="R30" s="151" t="s">
        <v>61</v>
      </c>
      <c r="S30" s="161" t="s">
        <v>61</v>
      </c>
      <c r="T30" s="162">
        <v>0.29333972930908198</v>
      </c>
    </row>
    <row r="31" spans="1:20" x14ac:dyDescent="0.35">
      <c r="A31" s="148" t="s">
        <v>216</v>
      </c>
      <c r="B31" s="149">
        <v>24</v>
      </c>
      <c r="C31" s="150" t="s">
        <v>61</v>
      </c>
      <c r="D31" s="151">
        <v>76.153694152832003</v>
      </c>
      <c r="E31" s="151">
        <v>5.7381334304809597</v>
      </c>
      <c r="F31" s="152">
        <v>5.80322265625</v>
      </c>
      <c r="G31" s="153" t="s">
        <v>61</v>
      </c>
      <c r="H31" s="154"/>
      <c r="I31" s="155" t="s">
        <v>61</v>
      </c>
      <c r="J31" s="151">
        <v>24.4876823425293</v>
      </c>
      <c r="K31" s="151">
        <v>4.2598314285278303</v>
      </c>
      <c r="L31" s="152">
        <v>5.8069763183593803</v>
      </c>
      <c r="M31" s="156" t="s">
        <v>61</v>
      </c>
      <c r="N31" s="157"/>
      <c r="O31" s="158">
        <f t="shared" si="0"/>
        <v>51.666011810302706</v>
      </c>
      <c r="P31" s="159">
        <v>-3.753662109375E-3</v>
      </c>
      <c r="Q31" s="160" t="s">
        <v>61</v>
      </c>
      <c r="R31" s="151" t="s">
        <v>61</v>
      </c>
      <c r="S31" s="161" t="s">
        <v>61</v>
      </c>
      <c r="T31" s="162">
        <v>0.29951286315918002</v>
      </c>
    </row>
    <row r="32" spans="1:20" x14ac:dyDescent="0.35">
      <c r="A32" s="148" t="s">
        <v>217</v>
      </c>
      <c r="B32" s="149">
        <v>24</v>
      </c>
      <c r="C32" s="150" t="s">
        <v>61</v>
      </c>
      <c r="D32" s="151">
        <v>74.318130493164105</v>
      </c>
      <c r="E32" s="151">
        <v>5.7381334304809597</v>
      </c>
      <c r="F32" s="152">
        <v>5.9494934082031303</v>
      </c>
      <c r="G32" s="153" t="s">
        <v>61</v>
      </c>
      <c r="H32" s="154"/>
      <c r="I32" s="155" t="s">
        <v>61</v>
      </c>
      <c r="J32" s="151">
        <v>24.394294738769499</v>
      </c>
      <c r="K32" s="151">
        <v>4.2598314285278303</v>
      </c>
      <c r="L32" s="152">
        <v>5.96832275390625</v>
      </c>
      <c r="M32" s="156" t="s">
        <v>61</v>
      </c>
      <c r="N32" s="157"/>
      <c r="O32" s="158">
        <f t="shared" si="0"/>
        <v>49.923835754394602</v>
      </c>
      <c r="P32" s="159">
        <v>-1.8829345703125E-2</v>
      </c>
      <c r="Q32" s="160" t="s">
        <v>61</v>
      </c>
      <c r="R32" s="151" t="s">
        <v>61</v>
      </c>
      <c r="S32" s="161" t="s">
        <v>61</v>
      </c>
      <c r="T32" s="162">
        <v>0.29648208618164101</v>
      </c>
    </row>
    <row r="33" spans="1:20" x14ac:dyDescent="0.35">
      <c r="A33" s="148" t="s">
        <v>218</v>
      </c>
      <c r="B33" s="149">
        <v>24</v>
      </c>
      <c r="C33" s="150" t="s">
        <v>61</v>
      </c>
      <c r="D33" s="151">
        <v>75.042449951171903</v>
      </c>
      <c r="E33" s="151">
        <v>5.7381334304809597</v>
      </c>
      <c r="F33" s="152">
        <v>5.9129638671875</v>
      </c>
      <c r="G33" s="153" t="s">
        <v>61</v>
      </c>
      <c r="H33" s="154"/>
      <c r="I33" s="155" t="s">
        <v>61</v>
      </c>
      <c r="J33" s="151">
        <v>24.5424919128418</v>
      </c>
      <c r="K33" s="151">
        <v>4.2598314285278303</v>
      </c>
      <c r="L33" s="152">
        <v>5.92742919921875</v>
      </c>
      <c r="M33" s="156" t="s">
        <v>61</v>
      </c>
      <c r="N33" s="157"/>
      <c r="O33" s="158">
        <f t="shared" si="0"/>
        <v>50.499958038330107</v>
      </c>
      <c r="P33" s="159">
        <v>-1.446533203125E-2</v>
      </c>
      <c r="Q33" s="160" t="s">
        <v>61</v>
      </c>
      <c r="R33" s="151" t="s">
        <v>61</v>
      </c>
      <c r="S33" s="161" t="s">
        <v>61</v>
      </c>
      <c r="T33" s="162">
        <v>0.29808807373046903</v>
      </c>
    </row>
    <row r="34" spans="1:20" x14ac:dyDescent="0.35">
      <c r="A34" s="148" t="s">
        <v>219</v>
      </c>
      <c r="B34" s="149">
        <v>24</v>
      </c>
      <c r="C34" s="150" t="s">
        <v>61</v>
      </c>
      <c r="D34" s="151">
        <v>71.237785339355497</v>
      </c>
      <c r="E34" s="151">
        <v>5.7381334304809597</v>
      </c>
      <c r="F34" s="152">
        <v>5.9209289550781303</v>
      </c>
      <c r="G34" s="153" t="s">
        <v>61</v>
      </c>
      <c r="H34" s="154"/>
      <c r="I34" s="155" t="s">
        <v>61</v>
      </c>
      <c r="J34" s="151">
        <v>23.945854187011701</v>
      </c>
      <c r="K34" s="151">
        <v>4.2598314285278303</v>
      </c>
      <c r="L34" s="152">
        <v>5.926513671875</v>
      </c>
      <c r="M34" s="156" t="s">
        <v>61</v>
      </c>
      <c r="N34" s="157"/>
      <c r="O34" s="158">
        <f t="shared" si="0"/>
        <v>47.291931152343793</v>
      </c>
      <c r="P34" s="159">
        <v>-5.584716796875E-3</v>
      </c>
      <c r="Q34" s="160" t="s">
        <v>61</v>
      </c>
      <c r="R34" s="151" t="s">
        <v>61</v>
      </c>
      <c r="S34" s="161" t="s">
        <v>61</v>
      </c>
      <c r="T34" s="162">
        <v>0.27962112426757801</v>
      </c>
    </row>
    <row r="35" spans="1:20" x14ac:dyDescent="0.35">
      <c r="A35" s="148" t="s">
        <v>220</v>
      </c>
      <c r="B35" s="149">
        <v>24</v>
      </c>
      <c r="C35" s="150" t="s">
        <v>61</v>
      </c>
      <c r="D35" s="151">
        <v>67.539047241210895</v>
      </c>
      <c r="E35" s="151">
        <v>5.7381334304809597</v>
      </c>
      <c r="F35" s="152">
        <v>5.9853820800781303</v>
      </c>
      <c r="G35" s="153" t="s">
        <v>61</v>
      </c>
      <c r="H35" s="154"/>
      <c r="I35" s="155" t="s">
        <v>61</v>
      </c>
      <c r="J35" s="151">
        <v>23.571784973144499</v>
      </c>
      <c r="K35" s="151">
        <v>4.2598314285278303</v>
      </c>
      <c r="L35" s="152">
        <v>5.9994812011718803</v>
      </c>
      <c r="M35" s="156" t="s">
        <v>61</v>
      </c>
      <c r="N35" s="157"/>
      <c r="O35" s="158">
        <f t="shared" si="0"/>
        <v>43.967262268066392</v>
      </c>
      <c r="P35" s="159">
        <v>-1.409912109375E-2</v>
      </c>
      <c r="Q35" s="160" t="s">
        <v>61</v>
      </c>
      <c r="R35" s="151" t="s">
        <v>61</v>
      </c>
      <c r="S35" s="161" t="s">
        <v>61</v>
      </c>
      <c r="T35" s="162">
        <v>0.26265907287597701</v>
      </c>
    </row>
    <row r="36" spans="1:20" x14ac:dyDescent="0.35">
      <c r="A36" s="148" t="s">
        <v>221</v>
      </c>
      <c r="B36" s="149">
        <v>24</v>
      </c>
      <c r="C36" s="150" t="s">
        <v>61</v>
      </c>
      <c r="D36" s="151">
        <v>61.891448974609403</v>
      </c>
      <c r="E36" s="151">
        <v>5.7381334304809597</v>
      </c>
      <c r="F36" s="152">
        <v>6.03802490234375</v>
      </c>
      <c r="G36" s="153" t="s">
        <v>61</v>
      </c>
      <c r="H36" s="154"/>
      <c r="I36" s="155" t="s">
        <v>61</v>
      </c>
      <c r="J36" s="151">
        <v>22.918266296386701</v>
      </c>
      <c r="K36" s="151">
        <v>4.2598314285278303</v>
      </c>
      <c r="L36" s="152">
        <v>6.0587158203125</v>
      </c>
      <c r="M36" s="156" t="s">
        <v>61</v>
      </c>
      <c r="N36" s="157"/>
      <c r="O36" s="158">
        <f t="shared" si="0"/>
        <v>38.973182678222699</v>
      </c>
      <c r="P36" s="159">
        <v>-2.069091796875E-2</v>
      </c>
      <c r="Q36" s="160" t="s">
        <v>61</v>
      </c>
      <c r="R36" s="151" t="s">
        <v>61</v>
      </c>
      <c r="S36" s="161" t="s">
        <v>61</v>
      </c>
      <c r="T36" s="162">
        <v>0.234733581542969</v>
      </c>
    </row>
    <row r="37" spans="1:20" x14ac:dyDescent="0.35">
      <c r="A37" s="148" t="s">
        <v>222</v>
      </c>
      <c r="B37" s="149">
        <v>24</v>
      </c>
      <c r="C37" s="150" t="s">
        <v>61</v>
      </c>
      <c r="D37" s="151">
        <v>59.224189758300803</v>
      </c>
      <c r="E37" s="151">
        <v>5.7381334304809597</v>
      </c>
      <c r="F37" s="152">
        <v>6.0658874511718803</v>
      </c>
      <c r="G37" s="153" t="s">
        <v>61</v>
      </c>
      <c r="H37" s="154"/>
      <c r="I37" s="155" t="s">
        <v>61</v>
      </c>
      <c r="J37" s="151">
        <v>22.440963745117202</v>
      </c>
      <c r="K37" s="151">
        <v>4.2598314285278303</v>
      </c>
      <c r="L37" s="152">
        <v>6.0933532714843803</v>
      </c>
      <c r="M37" s="156" t="s">
        <v>61</v>
      </c>
      <c r="N37" s="157"/>
      <c r="O37" s="158">
        <f t="shared" si="0"/>
        <v>36.783226013183601</v>
      </c>
      <c r="P37" s="159">
        <v>-2.74658203125E-2</v>
      </c>
      <c r="Q37" s="160" t="s">
        <v>61</v>
      </c>
      <c r="R37" s="151" t="s">
        <v>61</v>
      </c>
      <c r="S37" s="161" t="s">
        <v>61</v>
      </c>
      <c r="T37" s="162">
        <v>0.222442626953125</v>
      </c>
    </row>
    <row r="38" spans="1:20" x14ac:dyDescent="0.35">
      <c r="A38" s="148" t="s">
        <v>223</v>
      </c>
      <c r="B38" s="149">
        <v>24</v>
      </c>
      <c r="C38" s="150" t="s">
        <v>61</v>
      </c>
      <c r="D38" s="151">
        <v>58.017509460449197</v>
      </c>
      <c r="E38" s="151">
        <v>5.7381334304809597</v>
      </c>
      <c r="F38" s="152">
        <v>6.0461730957031303</v>
      </c>
      <c r="G38" s="153" t="s">
        <v>61</v>
      </c>
      <c r="H38" s="154"/>
      <c r="I38" s="155" t="s">
        <v>61</v>
      </c>
      <c r="J38" s="151">
        <v>22.371208190918001</v>
      </c>
      <c r="K38" s="151">
        <v>4.2598314285278303</v>
      </c>
      <c r="L38" s="152">
        <v>6.0687255859375</v>
      </c>
      <c r="M38" s="156" t="s">
        <v>61</v>
      </c>
      <c r="N38" s="157"/>
      <c r="O38" s="158">
        <f t="shared" si="0"/>
        <v>35.646301269531193</v>
      </c>
      <c r="P38" s="159">
        <v>-2.2552490234375E-2</v>
      </c>
      <c r="Q38" s="160" t="s">
        <v>61</v>
      </c>
      <c r="R38" s="151" t="s">
        <v>61</v>
      </c>
      <c r="S38" s="161" t="s">
        <v>61</v>
      </c>
      <c r="T38" s="162">
        <v>0.21494674682617201</v>
      </c>
    </row>
    <row r="39" spans="1:20" x14ac:dyDescent="0.35">
      <c r="A39" s="148" t="s">
        <v>224</v>
      </c>
      <c r="B39" s="149">
        <v>24</v>
      </c>
      <c r="C39" s="150" t="s">
        <v>61</v>
      </c>
      <c r="D39" s="151">
        <v>58.882850646972699</v>
      </c>
      <c r="E39" s="151">
        <v>5.7381334304809597</v>
      </c>
      <c r="F39" s="152">
        <v>6.04681396484375</v>
      </c>
      <c r="G39" s="153" t="s">
        <v>61</v>
      </c>
      <c r="H39" s="154"/>
      <c r="I39" s="155" t="s">
        <v>61</v>
      </c>
      <c r="J39" s="151">
        <v>22.525123596191399</v>
      </c>
      <c r="K39" s="151">
        <v>4.2598314285278303</v>
      </c>
      <c r="L39" s="152">
        <v>6.0709533691406303</v>
      </c>
      <c r="M39" s="156" t="s">
        <v>61</v>
      </c>
      <c r="N39" s="157"/>
      <c r="O39" s="158">
        <f t="shared" si="0"/>
        <v>36.3577270507813</v>
      </c>
      <c r="P39" s="159">
        <v>-2.4139404296875E-2</v>
      </c>
      <c r="Q39" s="160" t="s">
        <v>61</v>
      </c>
      <c r="R39" s="151" t="s">
        <v>61</v>
      </c>
      <c r="S39" s="161" t="s">
        <v>61</v>
      </c>
      <c r="T39" s="162">
        <v>0.219245910644531</v>
      </c>
    </row>
    <row r="40" spans="1:20" x14ac:dyDescent="0.35">
      <c r="A40" s="148" t="s">
        <v>225</v>
      </c>
      <c r="B40" s="149">
        <v>24</v>
      </c>
      <c r="C40" s="150" t="s">
        <v>61</v>
      </c>
      <c r="D40" s="151">
        <v>55.608123779296903</v>
      </c>
      <c r="E40" s="151">
        <v>5.7381334304809597</v>
      </c>
      <c r="F40" s="152">
        <v>6.0942687988281303</v>
      </c>
      <c r="G40" s="153" t="s">
        <v>61</v>
      </c>
      <c r="H40" s="154"/>
      <c r="I40" s="155" t="s">
        <v>61</v>
      </c>
      <c r="J40" s="151">
        <v>22.2895202636719</v>
      </c>
      <c r="K40" s="151">
        <v>4.2598314285278303</v>
      </c>
      <c r="L40" s="152">
        <v>6.1274108886718803</v>
      </c>
      <c r="M40" s="156" t="s">
        <v>61</v>
      </c>
      <c r="N40" s="157"/>
      <c r="O40" s="158">
        <f t="shared" si="0"/>
        <v>33.318603515625</v>
      </c>
      <c r="P40" s="159">
        <v>-3.314208984375E-2</v>
      </c>
      <c r="Q40" s="160" t="s">
        <v>61</v>
      </c>
      <c r="R40" s="151" t="s">
        <v>61</v>
      </c>
      <c r="S40" s="161" t="s">
        <v>61</v>
      </c>
      <c r="T40" s="162">
        <v>0.20232200622558599</v>
      </c>
    </row>
    <row r="41" spans="1:20" x14ac:dyDescent="0.35">
      <c r="A41" s="148" t="s">
        <v>226</v>
      </c>
      <c r="B41" s="149">
        <v>24</v>
      </c>
      <c r="C41" s="150" t="s">
        <v>61</v>
      </c>
      <c r="D41" s="151">
        <v>58.225563049316399</v>
      </c>
      <c r="E41" s="151">
        <v>5.7381334304809597</v>
      </c>
      <c r="F41" s="152">
        <v>6.0555114746093803</v>
      </c>
      <c r="G41" s="153" t="s">
        <v>61</v>
      </c>
      <c r="H41" s="154"/>
      <c r="I41" s="155" t="s">
        <v>61</v>
      </c>
      <c r="J41" s="151">
        <v>22.437252044677699</v>
      </c>
      <c r="K41" s="151">
        <v>4.2598314285278303</v>
      </c>
      <c r="L41" s="152">
        <v>6.0838317871093803</v>
      </c>
      <c r="M41" s="156" t="s">
        <v>61</v>
      </c>
      <c r="N41" s="157"/>
      <c r="O41" s="158">
        <f t="shared" si="0"/>
        <v>35.7883110046387</v>
      </c>
      <c r="P41" s="159">
        <v>-2.83203125E-2</v>
      </c>
      <c r="Q41" s="160" t="s">
        <v>61</v>
      </c>
      <c r="R41" s="151" t="s">
        <v>61</v>
      </c>
      <c r="S41" s="161" t="s">
        <v>61</v>
      </c>
      <c r="T41" s="162">
        <v>0.216072082519531</v>
      </c>
    </row>
    <row r="42" spans="1:20" x14ac:dyDescent="0.35">
      <c r="A42" s="148" t="s">
        <v>227</v>
      </c>
      <c r="B42" s="149">
        <v>24</v>
      </c>
      <c r="C42" s="150" t="s">
        <v>61</v>
      </c>
      <c r="D42" s="151">
        <v>70.486114501953097</v>
      </c>
      <c r="E42" s="151">
        <v>5.7381334304809597</v>
      </c>
      <c r="F42" s="152">
        <v>5.9566955566406303</v>
      </c>
      <c r="G42" s="153" t="s">
        <v>61</v>
      </c>
      <c r="H42" s="154"/>
      <c r="I42" s="155" t="s">
        <v>61</v>
      </c>
      <c r="J42" s="151">
        <v>24.140819549560501</v>
      </c>
      <c r="K42" s="151">
        <v>4.2598314285278303</v>
      </c>
      <c r="L42" s="152">
        <v>5.96392822265625</v>
      </c>
      <c r="M42" s="156" t="s">
        <v>61</v>
      </c>
      <c r="N42" s="157"/>
      <c r="O42" s="158">
        <f t="shared" si="0"/>
        <v>46.345294952392592</v>
      </c>
      <c r="P42" s="159">
        <v>-7.232666015625E-3</v>
      </c>
      <c r="Q42" s="160" t="s">
        <v>61</v>
      </c>
      <c r="R42" s="151" t="s">
        <v>61</v>
      </c>
      <c r="S42" s="161" t="s">
        <v>61</v>
      </c>
      <c r="T42" s="162">
        <v>0.27564048767089799</v>
      </c>
    </row>
    <row r="43" spans="1:20" x14ac:dyDescent="0.35">
      <c r="A43" s="148" t="s">
        <v>228</v>
      </c>
      <c r="B43" s="149">
        <v>24</v>
      </c>
      <c r="C43" s="150" t="s">
        <v>61</v>
      </c>
      <c r="D43" s="151">
        <v>72.0262451171875</v>
      </c>
      <c r="E43" s="151">
        <v>5.7381334304809597</v>
      </c>
      <c r="F43" s="152">
        <v>5.9530029296875</v>
      </c>
      <c r="G43" s="153" t="s">
        <v>61</v>
      </c>
      <c r="H43" s="154"/>
      <c r="I43" s="155" t="s">
        <v>61</v>
      </c>
      <c r="J43" s="151">
        <v>24.457546234130898</v>
      </c>
      <c r="K43" s="151">
        <v>4.2598314285278303</v>
      </c>
      <c r="L43" s="152">
        <v>5.9618225097656303</v>
      </c>
      <c r="M43" s="156" t="s">
        <v>61</v>
      </c>
      <c r="N43" s="157"/>
      <c r="O43" s="158">
        <f t="shared" si="0"/>
        <v>47.568698883056598</v>
      </c>
      <c r="P43" s="159">
        <v>-8.819580078125E-3</v>
      </c>
      <c r="Q43" s="160" t="s">
        <v>61</v>
      </c>
      <c r="R43" s="151" t="s">
        <v>61</v>
      </c>
      <c r="S43" s="161" t="s">
        <v>61</v>
      </c>
      <c r="T43" s="162">
        <v>0.28272056579589799</v>
      </c>
    </row>
    <row r="44" spans="1:20" x14ac:dyDescent="0.35">
      <c r="A44" s="148" t="s">
        <v>229</v>
      </c>
      <c r="B44" s="149">
        <v>24</v>
      </c>
      <c r="C44" s="150" t="s">
        <v>61</v>
      </c>
      <c r="D44" s="151">
        <v>70.964759826660199</v>
      </c>
      <c r="E44" s="151">
        <v>5.7381334304809597</v>
      </c>
      <c r="F44" s="152">
        <v>5.984130859375</v>
      </c>
      <c r="G44" s="153" t="s">
        <v>61</v>
      </c>
      <c r="H44" s="154"/>
      <c r="I44" s="155" t="s">
        <v>61</v>
      </c>
      <c r="J44" s="151">
        <v>24.441532135009801</v>
      </c>
      <c r="K44" s="151">
        <v>4.2598314285278303</v>
      </c>
      <c r="L44" s="152">
        <v>5.9938049316406303</v>
      </c>
      <c r="M44" s="156" t="s">
        <v>61</v>
      </c>
      <c r="N44" s="157"/>
      <c r="O44" s="158">
        <f t="shared" si="0"/>
        <v>46.523227691650398</v>
      </c>
      <c r="P44" s="159">
        <v>-9.674072265625E-3</v>
      </c>
      <c r="Q44" s="160" t="s">
        <v>61</v>
      </c>
      <c r="R44" s="151" t="s">
        <v>61</v>
      </c>
      <c r="S44" s="161" t="s">
        <v>61</v>
      </c>
      <c r="T44" s="162">
        <v>0.27796554565429699</v>
      </c>
    </row>
    <row r="45" spans="1:20" x14ac:dyDescent="0.35">
      <c r="A45" s="148" t="s">
        <v>230</v>
      </c>
      <c r="B45" s="149">
        <v>24</v>
      </c>
      <c r="C45" s="150" t="s">
        <v>61</v>
      </c>
      <c r="D45" s="151">
        <v>63.703407287597699</v>
      </c>
      <c r="E45" s="151">
        <v>5.7381334304809597</v>
      </c>
      <c r="F45" s="152">
        <v>6.0305480957031303</v>
      </c>
      <c r="G45" s="153" t="s">
        <v>61</v>
      </c>
      <c r="H45" s="154"/>
      <c r="I45" s="155" t="s">
        <v>61</v>
      </c>
      <c r="J45" s="151">
        <v>23.518608093261701</v>
      </c>
      <c r="K45" s="151">
        <v>4.2598314285278303</v>
      </c>
      <c r="L45" s="152">
        <v>6.0390930175781303</v>
      </c>
      <c r="M45" s="156" t="s">
        <v>61</v>
      </c>
      <c r="N45" s="157"/>
      <c r="O45" s="158">
        <f t="shared" si="0"/>
        <v>40.184799194335994</v>
      </c>
      <c r="P45" s="159">
        <v>-8.544921875E-3</v>
      </c>
      <c r="Q45" s="160" t="s">
        <v>61</v>
      </c>
      <c r="R45" s="151" t="s">
        <v>61</v>
      </c>
      <c r="S45" s="161" t="s">
        <v>61</v>
      </c>
      <c r="T45" s="162">
        <v>0.24191856384277299</v>
      </c>
    </row>
    <row r="46" spans="1:20" x14ac:dyDescent="0.35">
      <c r="A46" s="148" t="s">
        <v>231</v>
      </c>
      <c r="B46" s="149">
        <v>24</v>
      </c>
      <c r="C46" s="150" t="s">
        <v>61</v>
      </c>
      <c r="D46" s="151">
        <v>59.677192687988303</v>
      </c>
      <c r="E46" s="151">
        <v>5.7381334304809597</v>
      </c>
      <c r="F46" s="152">
        <v>6.0430908203125</v>
      </c>
      <c r="G46" s="153" t="s">
        <v>61</v>
      </c>
      <c r="H46" s="154"/>
      <c r="I46" s="155" t="s">
        <v>61</v>
      </c>
      <c r="J46" s="151">
        <v>22.8603324890137</v>
      </c>
      <c r="K46" s="151">
        <v>4.2598314285278303</v>
      </c>
      <c r="L46" s="152">
        <v>6.0624694824218803</v>
      </c>
      <c r="M46" s="156" t="s">
        <v>61</v>
      </c>
      <c r="N46" s="157"/>
      <c r="O46" s="158">
        <f t="shared" si="0"/>
        <v>36.816860198974602</v>
      </c>
      <c r="P46" s="159">
        <v>-1.9378662109375E-2</v>
      </c>
      <c r="Q46" s="160" t="s">
        <v>61</v>
      </c>
      <c r="R46" s="151" t="s">
        <v>61</v>
      </c>
      <c r="S46" s="161" t="s">
        <v>61</v>
      </c>
      <c r="T46" s="162">
        <v>0.221878051757813</v>
      </c>
    </row>
    <row r="47" spans="1:20" x14ac:dyDescent="0.35">
      <c r="A47" s="148" t="s">
        <v>232</v>
      </c>
      <c r="B47" s="149">
        <v>24</v>
      </c>
      <c r="C47" s="150" t="s">
        <v>61</v>
      </c>
      <c r="D47" s="151">
        <v>57.648628234863303</v>
      </c>
      <c r="E47" s="151">
        <v>5.7381334304809597</v>
      </c>
      <c r="F47" s="152">
        <v>6.19256591796875</v>
      </c>
      <c r="G47" s="153" t="s">
        <v>61</v>
      </c>
      <c r="H47" s="154"/>
      <c r="I47" s="155" t="s">
        <v>61</v>
      </c>
      <c r="J47" s="151">
        <v>22.506370544433601</v>
      </c>
      <c r="K47" s="151">
        <v>4.2598314285278303</v>
      </c>
      <c r="L47" s="152">
        <v>6.05950927734375</v>
      </c>
      <c r="M47" s="156" t="s">
        <v>61</v>
      </c>
      <c r="N47" s="157"/>
      <c r="O47" s="158">
        <f t="shared" si="0"/>
        <v>35.142257690429702</v>
      </c>
      <c r="P47" s="159">
        <v>0.133056640625</v>
      </c>
      <c r="Q47" s="160" t="s">
        <v>61</v>
      </c>
      <c r="R47" s="151" t="s">
        <v>61</v>
      </c>
      <c r="S47" s="161" t="s">
        <v>61</v>
      </c>
      <c r="T47" s="162">
        <v>0.21897506713867201</v>
      </c>
    </row>
    <row r="48" spans="1:20" x14ac:dyDescent="0.35">
      <c r="A48" s="148" t="s">
        <v>233</v>
      </c>
      <c r="B48" s="149">
        <v>24</v>
      </c>
      <c r="C48" s="150" t="s">
        <v>61</v>
      </c>
      <c r="D48" s="151">
        <v>68.183181762695298</v>
      </c>
      <c r="E48" s="151">
        <v>5.7381334304809597</v>
      </c>
      <c r="F48" s="152">
        <v>5.964111328125</v>
      </c>
      <c r="G48" s="153" t="s">
        <v>61</v>
      </c>
      <c r="H48" s="154"/>
      <c r="I48" s="155" t="s">
        <v>61</v>
      </c>
      <c r="J48" s="151">
        <v>23.970386505126999</v>
      </c>
      <c r="K48" s="151">
        <v>4.2598314285278303</v>
      </c>
      <c r="L48" s="152">
        <v>5.9736022949218803</v>
      </c>
      <c r="M48" s="156" t="s">
        <v>61</v>
      </c>
      <c r="N48" s="157"/>
      <c r="O48" s="158">
        <f t="shared" si="0"/>
        <v>44.212795257568303</v>
      </c>
      <c r="P48" s="159">
        <v>-9.490966796875E-3</v>
      </c>
      <c r="Q48" s="160" t="s">
        <v>61</v>
      </c>
      <c r="R48" s="151" t="s">
        <v>61</v>
      </c>
      <c r="S48" s="161" t="s">
        <v>61</v>
      </c>
      <c r="T48" s="162">
        <v>0.26327705383300798</v>
      </c>
    </row>
    <row r="49" spans="1:20" x14ac:dyDescent="0.35">
      <c r="A49" s="148" t="s">
        <v>234</v>
      </c>
      <c r="B49" s="149">
        <v>24</v>
      </c>
      <c r="C49" s="150" t="s">
        <v>61</v>
      </c>
      <c r="D49" s="151">
        <v>61.852630615234403</v>
      </c>
      <c r="E49" s="151">
        <v>5.7381334304809597</v>
      </c>
      <c r="F49" s="152">
        <v>6.05035400390625</v>
      </c>
      <c r="G49" s="153" t="s">
        <v>61</v>
      </c>
      <c r="H49" s="154"/>
      <c r="I49" s="155" t="s">
        <v>61</v>
      </c>
      <c r="J49" s="151">
        <v>23.313461303710898</v>
      </c>
      <c r="K49" s="151">
        <v>4.2598314285278303</v>
      </c>
      <c r="L49" s="152">
        <v>6.0696716308593803</v>
      </c>
      <c r="M49" s="156" t="s">
        <v>61</v>
      </c>
      <c r="N49" s="157"/>
      <c r="O49" s="158">
        <f t="shared" si="0"/>
        <v>38.539169311523509</v>
      </c>
      <c r="P49" s="159">
        <v>-1.9317626953125E-2</v>
      </c>
      <c r="Q49" s="160" t="s">
        <v>61</v>
      </c>
      <c r="R49" s="151" t="s">
        <v>61</v>
      </c>
      <c r="S49" s="161" t="s">
        <v>61</v>
      </c>
      <c r="T49" s="162">
        <v>0.23260498046875</v>
      </c>
    </row>
    <row r="50" spans="1:20" x14ac:dyDescent="0.35">
      <c r="A50" s="148" t="s">
        <v>235</v>
      </c>
      <c r="B50" s="149">
        <v>24</v>
      </c>
      <c r="C50" s="150" t="s">
        <v>61</v>
      </c>
      <c r="D50" s="151">
        <v>64.750411987304702</v>
      </c>
      <c r="E50" s="151">
        <v>5.7381334304809597</v>
      </c>
      <c r="F50" s="152">
        <v>6.0518493652343803</v>
      </c>
      <c r="G50" s="153" t="s">
        <v>61</v>
      </c>
      <c r="H50" s="154"/>
      <c r="I50" s="155" t="s">
        <v>61</v>
      </c>
      <c r="J50" s="151">
        <v>23.155776977539102</v>
      </c>
      <c r="K50" s="151">
        <v>4.2598314285278303</v>
      </c>
      <c r="L50" s="152">
        <v>6.0776672363281303</v>
      </c>
      <c r="M50" s="156" t="s">
        <v>61</v>
      </c>
      <c r="N50" s="157"/>
      <c r="O50" s="158">
        <f t="shared" si="0"/>
        <v>41.594635009765597</v>
      </c>
      <c r="P50" s="159">
        <v>-2.581787109375E-2</v>
      </c>
      <c r="Q50" s="160" t="s">
        <v>61</v>
      </c>
      <c r="R50" s="151" t="s">
        <v>61</v>
      </c>
      <c r="S50" s="161" t="s">
        <v>61</v>
      </c>
      <c r="T50" s="162">
        <v>0.25106239318847701</v>
      </c>
    </row>
    <row r="51" spans="1:20" x14ac:dyDescent="0.35">
      <c r="A51" s="148" t="s">
        <v>6</v>
      </c>
      <c r="B51" s="149" t="s">
        <v>6</v>
      </c>
      <c r="C51" s="150" t="s">
        <v>61</v>
      </c>
      <c r="D51" s="151" t="s">
        <v>6</v>
      </c>
      <c r="E51" s="151" t="s">
        <v>6</v>
      </c>
      <c r="F51" s="152" t="s">
        <v>6</v>
      </c>
      <c r="G51" s="153" t="s">
        <v>6</v>
      </c>
      <c r="H51" s="154"/>
      <c r="I51" s="155" t="s">
        <v>61</v>
      </c>
      <c r="J51" s="151" t="s">
        <v>6</v>
      </c>
      <c r="K51" s="151" t="s">
        <v>6</v>
      </c>
      <c r="L51" s="152" t="s">
        <v>6</v>
      </c>
      <c r="M51" s="156" t="s">
        <v>6</v>
      </c>
      <c r="N51" s="157"/>
      <c r="O51" s="158" t="str">
        <f t="shared" si="0"/>
        <v/>
      </c>
      <c r="P51" s="159" t="s">
        <v>6</v>
      </c>
      <c r="Q51" s="160" t="s">
        <v>6</v>
      </c>
      <c r="R51" s="151" t="s">
        <v>6</v>
      </c>
      <c r="S51" s="161" t="s">
        <v>6</v>
      </c>
      <c r="T51" s="162" t="s">
        <v>6</v>
      </c>
    </row>
    <row r="52" spans="1:20" x14ac:dyDescent="0.35">
      <c r="A52" s="148" t="s">
        <v>6</v>
      </c>
      <c r="B52" s="149" t="s">
        <v>6</v>
      </c>
      <c r="C52" s="150" t="s">
        <v>61</v>
      </c>
      <c r="D52" s="151" t="s">
        <v>6</v>
      </c>
      <c r="E52" s="151" t="s">
        <v>6</v>
      </c>
      <c r="F52" s="152" t="s">
        <v>6</v>
      </c>
      <c r="G52" s="153" t="s">
        <v>6</v>
      </c>
      <c r="H52" s="154"/>
      <c r="I52" s="155" t="s">
        <v>61</v>
      </c>
      <c r="J52" s="151" t="s">
        <v>6</v>
      </c>
      <c r="K52" s="151" t="s">
        <v>6</v>
      </c>
      <c r="L52" s="152" t="s">
        <v>6</v>
      </c>
      <c r="M52" s="156" t="s">
        <v>6</v>
      </c>
      <c r="N52" s="157"/>
      <c r="O52" s="158" t="str">
        <f t="shared" si="0"/>
        <v/>
      </c>
      <c r="P52" s="159" t="s">
        <v>6</v>
      </c>
      <c r="Q52" s="160" t="s">
        <v>6</v>
      </c>
      <c r="R52" s="151" t="s">
        <v>6</v>
      </c>
      <c r="S52" s="161" t="s">
        <v>6</v>
      </c>
      <c r="T52" s="162" t="s">
        <v>6</v>
      </c>
    </row>
    <row r="53" spans="1:20" x14ac:dyDescent="0.35">
      <c r="A53" s="148" t="s">
        <v>6</v>
      </c>
      <c r="B53" s="149" t="s">
        <v>6</v>
      </c>
      <c r="C53" s="150" t="s">
        <v>61</v>
      </c>
      <c r="D53" s="151" t="s">
        <v>6</v>
      </c>
      <c r="E53" s="151" t="s">
        <v>6</v>
      </c>
      <c r="F53" s="152" t="s">
        <v>6</v>
      </c>
      <c r="G53" s="153" t="s">
        <v>6</v>
      </c>
      <c r="H53" s="154"/>
      <c r="I53" s="155" t="s">
        <v>61</v>
      </c>
      <c r="J53" s="151" t="s">
        <v>6</v>
      </c>
      <c r="K53" s="151" t="s">
        <v>6</v>
      </c>
      <c r="L53" s="152" t="s">
        <v>6</v>
      </c>
      <c r="M53" s="156" t="s">
        <v>6</v>
      </c>
      <c r="N53" s="157"/>
      <c r="O53" s="158" t="str">
        <f t="shared" si="0"/>
        <v/>
      </c>
      <c r="P53" s="159" t="s">
        <v>6</v>
      </c>
      <c r="Q53" s="160" t="s">
        <v>6</v>
      </c>
      <c r="R53" s="151" t="s">
        <v>6</v>
      </c>
      <c r="S53" s="161" t="s">
        <v>6</v>
      </c>
      <c r="T53" s="162" t="s">
        <v>6</v>
      </c>
    </row>
    <row r="54" spans="1:20" x14ac:dyDescent="0.35">
      <c r="A54" s="148" t="s">
        <v>6</v>
      </c>
      <c r="B54" s="149" t="s">
        <v>6</v>
      </c>
      <c r="C54" s="150" t="s">
        <v>61</v>
      </c>
      <c r="D54" s="151" t="s">
        <v>6</v>
      </c>
      <c r="E54" s="151" t="s">
        <v>6</v>
      </c>
      <c r="F54" s="152" t="s">
        <v>6</v>
      </c>
      <c r="G54" s="153" t="s">
        <v>6</v>
      </c>
      <c r="H54" s="154"/>
      <c r="I54" s="155" t="s">
        <v>61</v>
      </c>
      <c r="J54" s="151" t="s">
        <v>6</v>
      </c>
      <c r="K54" s="151" t="s">
        <v>6</v>
      </c>
      <c r="L54" s="152" t="s">
        <v>6</v>
      </c>
      <c r="M54" s="156" t="s">
        <v>6</v>
      </c>
      <c r="N54" s="157"/>
      <c r="O54" s="158" t="str">
        <f t="shared" si="0"/>
        <v/>
      </c>
      <c r="P54" s="159" t="s">
        <v>6</v>
      </c>
      <c r="Q54" s="160" t="s">
        <v>6</v>
      </c>
      <c r="R54" s="151" t="s">
        <v>6</v>
      </c>
      <c r="S54" s="161" t="s">
        <v>6</v>
      </c>
      <c r="T54" s="162" t="s">
        <v>6</v>
      </c>
    </row>
    <row r="55" spans="1:20" x14ac:dyDescent="0.35">
      <c r="A55" s="148" t="s">
        <v>6</v>
      </c>
      <c r="B55" s="149" t="s">
        <v>6</v>
      </c>
      <c r="C55" s="150" t="s">
        <v>61</v>
      </c>
      <c r="D55" s="151" t="s">
        <v>6</v>
      </c>
      <c r="E55" s="151" t="s">
        <v>6</v>
      </c>
      <c r="F55" s="152" t="s">
        <v>6</v>
      </c>
      <c r="G55" s="153" t="s">
        <v>6</v>
      </c>
      <c r="H55" s="154"/>
      <c r="I55" s="155" t="s">
        <v>61</v>
      </c>
      <c r="J55" s="151" t="s">
        <v>6</v>
      </c>
      <c r="K55" s="151" t="s">
        <v>6</v>
      </c>
      <c r="L55" s="152" t="s">
        <v>6</v>
      </c>
      <c r="M55" s="156" t="s">
        <v>6</v>
      </c>
      <c r="N55" s="157"/>
      <c r="O55" s="158" t="str">
        <f t="shared" si="0"/>
        <v/>
      </c>
      <c r="P55" s="159" t="s">
        <v>6</v>
      </c>
      <c r="Q55" s="160" t="s">
        <v>6</v>
      </c>
      <c r="R55" s="151" t="s">
        <v>6</v>
      </c>
      <c r="S55" s="161" t="s">
        <v>6</v>
      </c>
      <c r="T55" s="162" t="s">
        <v>6</v>
      </c>
    </row>
    <row r="56" spans="1:20" x14ac:dyDescent="0.35">
      <c r="A56" s="148" t="s">
        <v>6</v>
      </c>
      <c r="B56" s="149" t="s">
        <v>6</v>
      </c>
      <c r="C56" s="150" t="s">
        <v>61</v>
      </c>
      <c r="D56" s="151" t="s">
        <v>6</v>
      </c>
      <c r="E56" s="151" t="s">
        <v>6</v>
      </c>
      <c r="F56" s="152" t="s">
        <v>6</v>
      </c>
      <c r="G56" s="153" t="s">
        <v>6</v>
      </c>
      <c r="H56" s="154"/>
      <c r="I56" s="155" t="s">
        <v>61</v>
      </c>
      <c r="J56" s="151" t="s">
        <v>6</v>
      </c>
      <c r="K56" s="151" t="s">
        <v>6</v>
      </c>
      <c r="L56" s="152" t="s">
        <v>6</v>
      </c>
      <c r="M56" s="156" t="s">
        <v>6</v>
      </c>
      <c r="N56" s="157"/>
      <c r="O56" s="158" t="str">
        <f t="shared" si="0"/>
        <v/>
      </c>
      <c r="P56" s="159" t="s">
        <v>6</v>
      </c>
      <c r="Q56" s="160" t="s">
        <v>6</v>
      </c>
      <c r="R56" s="151" t="s">
        <v>6</v>
      </c>
      <c r="S56" s="161" t="s">
        <v>6</v>
      </c>
      <c r="T56" s="162" t="s">
        <v>6</v>
      </c>
    </row>
    <row r="57" spans="1:20" x14ac:dyDescent="0.35">
      <c r="A57" s="148" t="s">
        <v>6</v>
      </c>
      <c r="B57" s="149" t="s">
        <v>6</v>
      </c>
      <c r="C57" s="150" t="s">
        <v>61</v>
      </c>
      <c r="D57" s="151" t="s">
        <v>6</v>
      </c>
      <c r="E57" s="151" t="s">
        <v>6</v>
      </c>
      <c r="F57" s="152" t="s">
        <v>6</v>
      </c>
      <c r="G57" s="153" t="s">
        <v>6</v>
      </c>
      <c r="H57" s="154"/>
      <c r="I57" s="155" t="s">
        <v>61</v>
      </c>
      <c r="J57" s="151" t="s">
        <v>6</v>
      </c>
      <c r="K57" s="151" t="s">
        <v>6</v>
      </c>
      <c r="L57" s="152" t="s">
        <v>6</v>
      </c>
      <c r="M57" s="156" t="s">
        <v>6</v>
      </c>
      <c r="N57" s="157"/>
      <c r="O57" s="158" t="str">
        <f t="shared" si="0"/>
        <v/>
      </c>
      <c r="P57" s="159" t="s">
        <v>6</v>
      </c>
      <c r="Q57" s="160" t="s">
        <v>6</v>
      </c>
      <c r="R57" s="151" t="s">
        <v>6</v>
      </c>
      <c r="S57" s="161" t="s">
        <v>6</v>
      </c>
      <c r="T57" s="162" t="s">
        <v>6</v>
      </c>
    </row>
    <row r="58" spans="1:20" x14ac:dyDescent="0.35">
      <c r="A58" s="148" t="s">
        <v>6</v>
      </c>
      <c r="B58" s="149" t="s">
        <v>6</v>
      </c>
      <c r="C58" s="150" t="s">
        <v>61</v>
      </c>
      <c r="D58" s="151" t="s">
        <v>6</v>
      </c>
      <c r="E58" s="151" t="s">
        <v>6</v>
      </c>
      <c r="F58" s="152" t="s">
        <v>6</v>
      </c>
      <c r="G58" s="153" t="s">
        <v>6</v>
      </c>
      <c r="H58" s="154"/>
      <c r="I58" s="155" t="s">
        <v>61</v>
      </c>
      <c r="J58" s="151" t="s">
        <v>6</v>
      </c>
      <c r="K58" s="151" t="s">
        <v>6</v>
      </c>
      <c r="L58" s="152" t="s">
        <v>6</v>
      </c>
      <c r="M58" s="156" t="s">
        <v>6</v>
      </c>
      <c r="N58" s="157"/>
      <c r="O58" s="158" t="str">
        <f t="shared" si="0"/>
        <v/>
      </c>
      <c r="P58" s="159" t="s">
        <v>6</v>
      </c>
      <c r="Q58" s="160" t="s">
        <v>6</v>
      </c>
      <c r="R58" s="151" t="s">
        <v>6</v>
      </c>
      <c r="S58" s="161" t="s">
        <v>6</v>
      </c>
      <c r="T58" s="162" t="s">
        <v>6</v>
      </c>
    </row>
    <row r="59" spans="1:20" x14ac:dyDescent="0.35">
      <c r="A59" s="148" t="s">
        <v>6</v>
      </c>
      <c r="B59" s="149" t="s">
        <v>6</v>
      </c>
      <c r="C59" s="150" t="s">
        <v>61</v>
      </c>
      <c r="D59" s="151" t="s">
        <v>6</v>
      </c>
      <c r="E59" s="151" t="s">
        <v>6</v>
      </c>
      <c r="F59" s="152" t="s">
        <v>6</v>
      </c>
      <c r="G59" s="153" t="s">
        <v>6</v>
      </c>
      <c r="H59" s="154"/>
      <c r="I59" s="155" t="s">
        <v>61</v>
      </c>
      <c r="J59" s="151" t="s">
        <v>6</v>
      </c>
      <c r="K59" s="151" t="s">
        <v>6</v>
      </c>
      <c r="L59" s="152" t="s">
        <v>6</v>
      </c>
      <c r="M59" s="156" t="s">
        <v>6</v>
      </c>
      <c r="N59" s="157"/>
      <c r="O59" s="158" t="str">
        <f t="shared" si="0"/>
        <v/>
      </c>
      <c r="P59" s="159" t="s">
        <v>6</v>
      </c>
      <c r="Q59" s="160" t="s">
        <v>6</v>
      </c>
      <c r="R59" s="151" t="s">
        <v>6</v>
      </c>
      <c r="S59" s="161" t="s">
        <v>6</v>
      </c>
      <c r="T59" s="162" t="s">
        <v>6</v>
      </c>
    </row>
    <row r="60" spans="1:20" x14ac:dyDescent="0.35">
      <c r="A60" s="148" t="s">
        <v>6</v>
      </c>
      <c r="B60" s="149" t="s">
        <v>6</v>
      </c>
      <c r="C60" s="150" t="s">
        <v>61</v>
      </c>
      <c r="D60" s="151" t="s">
        <v>6</v>
      </c>
      <c r="E60" s="151" t="s">
        <v>6</v>
      </c>
      <c r="F60" s="152" t="s">
        <v>6</v>
      </c>
      <c r="G60" s="153" t="s">
        <v>6</v>
      </c>
      <c r="H60" s="154"/>
      <c r="I60" s="155" t="s">
        <v>61</v>
      </c>
      <c r="J60" s="151" t="s">
        <v>6</v>
      </c>
      <c r="K60" s="151" t="s">
        <v>6</v>
      </c>
      <c r="L60" s="152" t="s">
        <v>6</v>
      </c>
      <c r="M60" s="156" t="s">
        <v>6</v>
      </c>
      <c r="N60" s="157"/>
      <c r="O60" s="158" t="str">
        <f t="shared" si="0"/>
        <v/>
      </c>
      <c r="P60" s="159" t="s">
        <v>6</v>
      </c>
      <c r="Q60" s="160" t="s">
        <v>6</v>
      </c>
      <c r="R60" s="151" t="s">
        <v>6</v>
      </c>
      <c r="S60" s="161" t="s">
        <v>6</v>
      </c>
      <c r="T60" s="162" t="s">
        <v>6</v>
      </c>
    </row>
    <row r="61" spans="1:20" x14ac:dyDescent="0.35">
      <c r="A61" s="148" t="s">
        <v>6</v>
      </c>
      <c r="B61" s="149" t="s">
        <v>6</v>
      </c>
      <c r="C61" s="150" t="s">
        <v>61</v>
      </c>
      <c r="D61" s="151" t="s">
        <v>6</v>
      </c>
      <c r="E61" s="151" t="s">
        <v>6</v>
      </c>
      <c r="F61" s="152" t="s">
        <v>6</v>
      </c>
      <c r="G61" s="153" t="s">
        <v>6</v>
      </c>
      <c r="H61" s="154"/>
      <c r="I61" s="155" t="s">
        <v>61</v>
      </c>
      <c r="J61" s="151" t="s">
        <v>6</v>
      </c>
      <c r="K61" s="151" t="s">
        <v>6</v>
      </c>
      <c r="L61" s="152" t="s">
        <v>6</v>
      </c>
      <c r="M61" s="156" t="s">
        <v>6</v>
      </c>
      <c r="N61" s="157"/>
      <c r="O61" s="158" t="str">
        <f t="shared" si="0"/>
        <v/>
      </c>
      <c r="P61" s="159" t="s">
        <v>6</v>
      </c>
      <c r="Q61" s="160" t="s">
        <v>6</v>
      </c>
      <c r="R61" s="151" t="s">
        <v>6</v>
      </c>
      <c r="S61" s="161" t="s">
        <v>6</v>
      </c>
      <c r="T61" s="162" t="s">
        <v>6</v>
      </c>
    </row>
    <row r="62" spans="1:20" x14ac:dyDescent="0.35">
      <c r="A62" s="148" t="s">
        <v>6</v>
      </c>
      <c r="B62" s="149" t="s">
        <v>6</v>
      </c>
      <c r="C62" s="150" t="s">
        <v>61</v>
      </c>
      <c r="D62" s="151" t="s">
        <v>6</v>
      </c>
      <c r="E62" s="151" t="s">
        <v>6</v>
      </c>
      <c r="F62" s="152" t="s">
        <v>6</v>
      </c>
      <c r="G62" s="153" t="s">
        <v>6</v>
      </c>
      <c r="H62" s="154"/>
      <c r="I62" s="155" t="s">
        <v>61</v>
      </c>
      <c r="J62" s="151" t="s">
        <v>6</v>
      </c>
      <c r="K62" s="151" t="s">
        <v>6</v>
      </c>
      <c r="L62" s="152" t="s">
        <v>6</v>
      </c>
      <c r="M62" s="156" t="s">
        <v>6</v>
      </c>
      <c r="N62" s="157"/>
      <c r="O62" s="158" t="str">
        <f t="shared" si="0"/>
        <v/>
      </c>
      <c r="P62" s="159" t="s">
        <v>6</v>
      </c>
      <c r="Q62" s="160" t="s">
        <v>6</v>
      </c>
      <c r="R62" s="151" t="s">
        <v>6</v>
      </c>
      <c r="S62" s="161" t="s">
        <v>6</v>
      </c>
      <c r="T62" s="162" t="s">
        <v>6</v>
      </c>
    </row>
    <row r="63" spans="1:20" x14ac:dyDescent="0.35">
      <c r="A63" s="148" t="s">
        <v>6</v>
      </c>
      <c r="B63" s="149" t="s">
        <v>6</v>
      </c>
      <c r="C63" s="150" t="s">
        <v>61</v>
      </c>
      <c r="D63" s="151" t="s">
        <v>6</v>
      </c>
      <c r="E63" s="151" t="s">
        <v>6</v>
      </c>
      <c r="F63" s="152" t="s">
        <v>6</v>
      </c>
      <c r="G63" s="153" t="s">
        <v>6</v>
      </c>
      <c r="H63" s="154"/>
      <c r="I63" s="155" t="s">
        <v>61</v>
      </c>
      <c r="J63" s="151" t="s">
        <v>6</v>
      </c>
      <c r="K63" s="151" t="s">
        <v>6</v>
      </c>
      <c r="L63" s="152" t="s">
        <v>6</v>
      </c>
      <c r="M63" s="156" t="s">
        <v>6</v>
      </c>
      <c r="N63" s="157"/>
      <c r="O63" s="158" t="str">
        <f t="shared" si="0"/>
        <v/>
      </c>
      <c r="P63" s="159" t="s">
        <v>6</v>
      </c>
      <c r="Q63" s="160" t="s">
        <v>6</v>
      </c>
      <c r="R63" s="151" t="s">
        <v>6</v>
      </c>
      <c r="S63" s="161" t="s">
        <v>6</v>
      </c>
      <c r="T63" s="162" t="s">
        <v>6</v>
      </c>
    </row>
    <row r="64" spans="1:20" x14ac:dyDescent="0.35">
      <c r="A64" s="148" t="s">
        <v>6</v>
      </c>
      <c r="B64" s="149" t="s">
        <v>6</v>
      </c>
      <c r="C64" s="150" t="s">
        <v>61</v>
      </c>
      <c r="D64" s="151" t="s">
        <v>6</v>
      </c>
      <c r="E64" s="151" t="s">
        <v>6</v>
      </c>
      <c r="F64" s="152" t="s">
        <v>6</v>
      </c>
      <c r="G64" s="153" t="s">
        <v>6</v>
      </c>
      <c r="H64" s="154"/>
      <c r="I64" s="155" t="s">
        <v>61</v>
      </c>
      <c r="J64" s="151" t="s">
        <v>6</v>
      </c>
      <c r="K64" s="151" t="s">
        <v>6</v>
      </c>
      <c r="L64" s="152" t="s">
        <v>6</v>
      </c>
      <c r="M64" s="156" t="s">
        <v>6</v>
      </c>
      <c r="N64" s="157"/>
      <c r="O64" s="158" t="str">
        <f t="shared" si="0"/>
        <v/>
      </c>
      <c r="P64" s="159" t="s">
        <v>6</v>
      </c>
      <c r="Q64" s="160" t="s">
        <v>6</v>
      </c>
      <c r="R64" s="151" t="s">
        <v>6</v>
      </c>
      <c r="S64" s="161" t="s">
        <v>6</v>
      </c>
      <c r="T64" s="162" t="s">
        <v>6</v>
      </c>
    </row>
    <row r="65" spans="1:20" x14ac:dyDescent="0.35">
      <c r="A65" s="148" t="s">
        <v>6</v>
      </c>
      <c r="B65" s="149" t="s">
        <v>6</v>
      </c>
      <c r="C65" s="150" t="s">
        <v>61</v>
      </c>
      <c r="D65" s="151" t="s">
        <v>6</v>
      </c>
      <c r="E65" s="151" t="s">
        <v>6</v>
      </c>
      <c r="F65" s="152" t="s">
        <v>6</v>
      </c>
      <c r="G65" s="153" t="s">
        <v>6</v>
      </c>
      <c r="H65" s="154"/>
      <c r="I65" s="155" t="s">
        <v>61</v>
      </c>
      <c r="J65" s="151" t="s">
        <v>6</v>
      </c>
      <c r="K65" s="151" t="s">
        <v>6</v>
      </c>
      <c r="L65" s="152" t="s">
        <v>6</v>
      </c>
      <c r="M65" s="156" t="s">
        <v>6</v>
      </c>
      <c r="N65" s="157"/>
      <c r="O65" s="158" t="str">
        <f t="shared" si="0"/>
        <v/>
      </c>
      <c r="P65" s="159" t="s">
        <v>6</v>
      </c>
      <c r="Q65" s="160" t="s">
        <v>6</v>
      </c>
      <c r="R65" s="151" t="s">
        <v>6</v>
      </c>
      <c r="S65" s="161" t="s">
        <v>6</v>
      </c>
      <c r="T65" s="162" t="s">
        <v>6</v>
      </c>
    </row>
    <row r="66" spans="1:20" x14ac:dyDescent="0.35">
      <c r="A66" s="148" t="s">
        <v>6</v>
      </c>
      <c r="B66" s="149" t="s">
        <v>6</v>
      </c>
      <c r="C66" s="150" t="s">
        <v>61</v>
      </c>
      <c r="D66" s="151" t="s">
        <v>6</v>
      </c>
      <c r="E66" s="151" t="s">
        <v>6</v>
      </c>
      <c r="F66" s="152" t="s">
        <v>6</v>
      </c>
      <c r="G66" s="153" t="s">
        <v>6</v>
      </c>
      <c r="H66" s="154"/>
      <c r="I66" s="155" t="s">
        <v>61</v>
      </c>
      <c r="J66" s="151" t="s">
        <v>6</v>
      </c>
      <c r="K66" s="151" t="s">
        <v>6</v>
      </c>
      <c r="L66" s="152" t="s">
        <v>6</v>
      </c>
      <c r="M66" s="156" t="s">
        <v>6</v>
      </c>
      <c r="N66" s="157"/>
      <c r="O66" s="158" t="str">
        <f t="shared" si="0"/>
        <v/>
      </c>
      <c r="P66" s="159" t="s">
        <v>6</v>
      </c>
      <c r="Q66" s="160" t="s">
        <v>6</v>
      </c>
      <c r="R66" s="151" t="s">
        <v>6</v>
      </c>
      <c r="S66" s="161" t="s">
        <v>6</v>
      </c>
      <c r="T66" s="162" t="s">
        <v>6</v>
      </c>
    </row>
    <row r="67" spans="1:20" x14ac:dyDescent="0.35">
      <c r="A67" s="148" t="s">
        <v>6</v>
      </c>
      <c r="B67" s="149" t="s">
        <v>6</v>
      </c>
      <c r="C67" s="150" t="s">
        <v>61</v>
      </c>
      <c r="D67" s="151" t="s">
        <v>6</v>
      </c>
      <c r="E67" s="151" t="s">
        <v>6</v>
      </c>
      <c r="F67" s="152" t="s">
        <v>6</v>
      </c>
      <c r="G67" s="153" t="s">
        <v>6</v>
      </c>
      <c r="H67" s="154"/>
      <c r="I67" s="155" t="s">
        <v>61</v>
      </c>
      <c r="J67" s="151" t="s">
        <v>6</v>
      </c>
      <c r="K67" s="151" t="s">
        <v>6</v>
      </c>
      <c r="L67" s="152" t="s">
        <v>6</v>
      </c>
      <c r="M67" s="156" t="s">
        <v>6</v>
      </c>
      <c r="N67" s="157"/>
      <c r="O67" s="158" t="str">
        <f t="shared" si="0"/>
        <v/>
      </c>
      <c r="P67" s="159" t="s">
        <v>6</v>
      </c>
      <c r="Q67" s="160" t="s">
        <v>6</v>
      </c>
      <c r="R67" s="151" t="s">
        <v>6</v>
      </c>
      <c r="S67" s="161" t="s">
        <v>6</v>
      </c>
      <c r="T67" s="162" t="s">
        <v>6</v>
      </c>
    </row>
    <row r="68" spans="1:20" x14ac:dyDescent="0.35">
      <c r="A68" s="148" t="s">
        <v>6</v>
      </c>
      <c r="B68" s="149" t="s">
        <v>6</v>
      </c>
      <c r="C68" s="150" t="s">
        <v>61</v>
      </c>
      <c r="D68" s="151" t="s">
        <v>6</v>
      </c>
      <c r="E68" s="151" t="s">
        <v>6</v>
      </c>
      <c r="F68" s="152" t="s">
        <v>6</v>
      </c>
      <c r="G68" s="153" t="s">
        <v>6</v>
      </c>
      <c r="H68" s="154"/>
      <c r="I68" s="155" t="s">
        <v>61</v>
      </c>
      <c r="J68" s="151" t="s">
        <v>6</v>
      </c>
      <c r="K68" s="151" t="s">
        <v>6</v>
      </c>
      <c r="L68" s="152" t="s">
        <v>6</v>
      </c>
      <c r="M68" s="156" t="s">
        <v>6</v>
      </c>
      <c r="N68" s="157"/>
      <c r="O68" s="158" t="str">
        <f t="shared" si="0"/>
        <v/>
      </c>
      <c r="P68" s="159" t="s">
        <v>6</v>
      </c>
      <c r="Q68" s="160" t="s">
        <v>6</v>
      </c>
      <c r="R68" s="151" t="s">
        <v>6</v>
      </c>
      <c r="S68" s="161" t="s">
        <v>6</v>
      </c>
      <c r="T68" s="162" t="s">
        <v>6</v>
      </c>
    </row>
    <row r="69" spans="1:20" x14ac:dyDescent="0.35">
      <c r="A69" s="148" t="s">
        <v>6</v>
      </c>
      <c r="B69" s="149" t="s">
        <v>6</v>
      </c>
      <c r="C69" s="150" t="s">
        <v>61</v>
      </c>
      <c r="D69" s="151" t="s">
        <v>6</v>
      </c>
      <c r="E69" s="151" t="s">
        <v>6</v>
      </c>
      <c r="F69" s="152" t="s">
        <v>6</v>
      </c>
      <c r="G69" s="153" t="s">
        <v>6</v>
      </c>
      <c r="H69" s="154"/>
      <c r="I69" s="155" t="s">
        <v>61</v>
      </c>
      <c r="J69" s="151" t="s">
        <v>6</v>
      </c>
      <c r="K69" s="151" t="s">
        <v>6</v>
      </c>
      <c r="L69" s="152" t="s">
        <v>6</v>
      </c>
      <c r="M69" s="156" t="s">
        <v>6</v>
      </c>
      <c r="N69" s="157"/>
      <c r="O69" s="158" t="str">
        <f t="shared" si="0"/>
        <v/>
      </c>
      <c r="P69" s="159" t="s">
        <v>6</v>
      </c>
      <c r="Q69" s="160" t="s">
        <v>6</v>
      </c>
      <c r="R69" s="151" t="s">
        <v>6</v>
      </c>
      <c r="S69" s="161" t="s">
        <v>6</v>
      </c>
      <c r="T69" s="162" t="s">
        <v>6</v>
      </c>
    </row>
    <row r="70" spans="1:20" x14ac:dyDescent="0.35">
      <c r="A70" s="148" t="s">
        <v>6</v>
      </c>
      <c r="B70" s="149" t="s">
        <v>6</v>
      </c>
      <c r="C70" s="150" t="s">
        <v>61</v>
      </c>
      <c r="D70" s="151" t="s">
        <v>6</v>
      </c>
      <c r="E70" s="151" t="s">
        <v>6</v>
      </c>
      <c r="F70" s="152" t="s">
        <v>6</v>
      </c>
      <c r="G70" s="153" t="s">
        <v>6</v>
      </c>
      <c r="H70" s="154"/>
      <c r="I70" s="155" t="s">
        <v>61</v>
      </c>
      <c r="J70" s="151" t="s">
        <v>6</v>
      </c>
      <c r="K70" s="151" t="s">
        <v>6</v>
      </c>
      <c r="L70" s="152" t="s">
        <v>6</v>
      </c>
      <c r="M70" s="156" t="s">
        <v>6</v>
      </c>
      <c r="N70" s="157"/>
      <c r="O70" s="158" t="str">
        <f t="shared" si="0"/>
        <v/>
      </c>
      <c r="P70" s="159" t="s">
        <v>6</v>
      </c>
      <c r="Q70" s="160" t="s">
        <v>6</v>
      </c>
      <c r="R70" s="151" t="s">
        <v>6</v>
      </c>
      <c r="S70" s="161" t="s">
        <v>6</v>
      </c>
      <c r="T70" s="162" t="s">
        <v>6</v>
      </c>
    </row>
    <row r="71" spans="1:20" x14ac:dyDescent="0.35">
      <c r="A71" s="148" t="s">
        <v>6</v>
      </c>
      <c r="B71" s="149" t="s">
        <v>6</v>
      </c>
      <c r="C71" s="150" t="s">
        <v>61</v>
      </c>
      <c r="D71" s="151" t="s">
        <v>6</v>
      </c>
      <c r="E71" s="151" t="s">
        <v>6</v>
      </c>
      <c r="F71" s="152" t="s">
        <v>6</v>
      </c>
      <c r="G71" s="153" t="s">
        <v>6</v>
      </c>
      <c r="H71" s="154"/>
      <c r="I71" s="155" t="s">
        <v>61</v>
      </c>
      <c r="J71" s="151" t="s">
        <v>6</v>
      </c>
      <c r="K71" s="151" t="s">
        <v>6</v>
      </c>
      <c r="L71" s="152" t="s">
        <v>6</v>
      </c>
      <c r="M71" s="156" t="s">
        <v>6</v>
      </c>
      <c r="N71" s="157"/>
      <c r="O71" s="158" t="str">
        <f t="shared" si="0"/>
        <v/>
      </c>
      <c r="P71" s="159" t="s">
        <v>6</v>
      </c>
      <c r="Q71" s="160" t="s">
        <v>6</v>
      </c>
      <c r="R71" s="151" t="s">
        <v>6</v>
      </c>
      <c r="S71" s="161" t="s">
        <v>6</v>
      </c>
      <c r="T71" s="162" t="s">
        <v>6</v>
      </c>
    </row>
    <row r="72" spans="1:20" x14ac:dyDescent="0.35">
      <c r="A72" s="148" t="s">
        <v>6</v>
      </c>
      <c r="B72" s="149" t="s">
        <v>6</v>
      </c>
      <c r="C72" s="150" t="s">
        <v>61</v>
      </c>
      <c r="D72" s="151" t="s">
        <v>6</v>
      </c>
      <c r="E72" s="151" t="s">
        <v>6</v>
      </c>
      <c r="F72" s="152" t="s">
        <v>6</v>
      </c>
      <c r="G72" s="153" t="s">
        <v>6</v>
      </c>
      <c r="H72" s="154"/>
      <c r="I72" s="155" t="s">
        <v>61</v>
      </c>
      <c r="J72" s="151" t="s">
        <v>6</v>
      </c>
      <c r="K72" s="151" t="s">
        <v>6</v>
      </c>
      <c r="L72" s="152" t="s">
        <v>6</v>
      </c>
      <c r="M72" s="156" t="s">
        <v>6</v>
      </c>
      <c r="N72" s="157"/>
      <c r="O72" s="158" t="str">
        <f t="shared" si="0"/>
        <v/>
      </c>
      <c r="P72" s="159" t="s">
        <v>6</v>
      </c>
      <c r="Q72" s="160" t="s">
        <v>6</v>
      </c>
      <c r="R72" s="151" t="s">
        <v>6</v>
      </c>
      <c r="S72" s="161" t="s">
        <v>6</v>
      </c>
      <c r="T72" s="162" t="s">
        <v>6</v>
      </c>
    </row>
    <row r="73" spans="1:20" x14ac:dyDescent="0.35">
      <c r="A73" s="148" t="s">
        <v>6</v>
      </c>
      <c r="B73" s="149" t="s">
        <v>6</v>
      </c>
      <c r="C73" s="150" t="s">
        <v>61</v>
      </c>
      <c r="D73" s="151" t="s">
        <v>6</v>
      </c>
      <c r="E73" s="151" t="s">
        <v>6</v>
      </c>
      <c r="F73" s="152" t="s">
        <v>6</v>
      </c>
      <c r="G73" s="153" t="s">
        <v>6</v>
      </c>
      <c r="H73" s="154"/>
      <c r="I73" s="155" t="s">
        <v>61</v>
      </c>
      <c r="J73" s="151" t="s">
        <v>6</v>
      </c>
      <c r="K73" s="151" t="s">
        <v>6</v>
      </c>
      <c r="L73" s="152" t="s">
        <v>6</v>
      </c>
      <c r="M73" s="156" t="s">
        <v>6</v>
      </c>
      <c r="N73" s="157"/>
      <c r="O73" s="158" t="str">
        <f t="shared" si="0"/>
        <v/>
      </c>
      <c r="P73" s="159" t="s">
        <v>6</v>
      </c>
      <c r="Q73" s="160" t="s">
        <v>6</v>
      </c>
      <c r="R73" s="151" t="s">
        <v>6</v>
      </c>
      <c r="S73" s="161" t="s">
        <v>6</v>
      </c>
      <c r="T73" s="162" t="s">
        <v>6</v>
      </c>
    </row>
    <row r="74" spans="1:20" x14ac:dyDescent="0.35">
      <c r="A74" s="148" t="s">
        <v>6</v>
      </c>
      <c r="B74" s="149" t="s">
        <v>6</v>
      </c>
      <c r="C74" s="150" t="s">
        <v>61</v>
      </c>
      <c r="D74" s="151" t="s">
        <v>6</v>
      </c>
      <c r="E74" s="151" t="s">
        <v>6</v>
      </c>
      <c r="F74" s="152" t="s">
        <v>6</v>
      </c>
      <c r="G74" s="153" t="s">
        <v>6</v>
      </c>
      <c r="H74" s="154"/>
      <c r="I74" s="155" t="s">
        <v>61</v>
      </c>
      <c r="J74" s="151" t="s">
        <v>6</v>
      </c>
      <c r="K74" s="151" t="s">
        <v>6</v>
      </c>
      <c r="L74" s="152" t="s">
        <v>6</v>
      </c>
      <c r="M74" s="156" t="s">
        <v>6</v>
      </c>
      <c r="N74" s="157"/>
      <c r="O74" s="158" t="str">
        <f t="shared" si="0"/>
        <v/>
      </c>
      <c r="P74" s="159" t="s">
        <v>6</v>
      </c>
      <c r="Q74" s="160" t="s">
        <v>6</v>
      </c>
      <c r="R74" s="151" t="s">
        <v>6</v>
      </c>
      <c r="S74" s="161" t="s">
        <v>6</v>
      </c>
      <c r="T74" s="162" t="s">
        <v>6</v>
      </c>
    </row>
    <row r="75" spans="1:20" x14ac:dyDescent="0.35">
      <c r="A75" s="148" t="s">
        <v>6</v>
      </c>
      <c r="B75" s="149" t="s">
        <v>6</v>
      </c>
      <c r="C75" s="150" t="s">
        <v>61</v>
      </c>
      <c r="D75" s="151" t="s">
        <v>6</v>
      </c>
      <c r="E75" s="151" t="s">
        <v>6</v>
      </c>
      <c r="F75" s="152" t="s">
        <v>6</v>
      </c>
      <c r="G75" s="153" t="s">
        <v>6</v>
      </c>
      <c r="H75" s="154"/>
      <c r="I75" s="155" t="s">
        <v>61</v>
      </c>
      <c r="J75" s="151" t="s">
        <v>6</v>
      </c>
      <c r="K75" s="151" t="s">
        <v>6</v>
      </c>
      <c r="L75" s="152" t="s">
        <v>6</v>
      </c>
      <c r="M75" s="156" t="s">
        <v>6</v>
      </c>
      <c r="N75" s="157"/>
      <c r="O75" s="158" t="str">
        <f t="shared" si="0"/>
        <v/>
      </c>
      <c r="P75" s="159" t="s">
        <v>6</v>
      </c>
      <c r="Q75" s="160" t="s">
        <v>6</v>
      </c>
      <c r="R75" s="151" t="s">
        <v>6</v>
      </c>
      <c r="S75" s="161" t="s">
        <v>6</v>
      </c>
      <c r="T75" s="162" t="s">
        <v>6</v>
      </c>
    </row>
    <row r="76" spans="1:20" x14ac:dyDescent="0.35">
      <c r="A76" s="148" t="s">
        <v>6</v>
      </c>
      <c r="B76" s="149" t="s">
        <v>6</v>
      </c>
      <c r="C76" s="150" t="s">
        <v>61</v>
      </c>
      <c r="D76" s="151" t="s">
        <v>6</v>
      </c>
      <c r="E76" s="151" t="s">
        <v>6</v>
      </c>
      <c r="F76" s="152" t="s">
        <v>6</v>
      </c>
      <c r="G76" s="153" t="s">
        <v>6</v>
      </c>
      <c r="H76" s="154"/>
      <c r="I76" s="155" t="s">
        <v>61</v>
      </c>
      <c r="J76" s="151" t="s">
        <v>6</v>
      </c>
      <c r="K76" s="151" t="s">
        <v>6</v>
      </c>
      <c r="L76" s="152" t="s">
        <v>6</v>
      </c>
      <c r="M76" s="156" t="s">
        <v>6</v>
      </c>
      <c r="N76" s="157"/>
      <c r="O76" s="158" t="str">
        <f t="shared" si="0"/>
        <v/>
      </c>
      <c r="P76" s="159" t="s">
        <v>6</v>
      </c>
      <c r="Q76" s="160" t="s">
        <v>6</v>
      </c>
      <c r="R76" s="151" t="s">
        <v>6</v>
      </c>
      <c r="S76" s="161" t="s">
        <v>6</v>
      </c>
      <c r="T76" s="162" t="s">
        <v>6</v>
      </c>
    </row>
    <row r="77" spans="1:20" x14ac:dyDescent="0.35">
      <c r="A77" s="148" t="s">
        <v>6</v>
      </c>
      <c r="B77" s="149" t="s">
        <v>6</v>
      </c>
      <c r="C77" s="150" t="s">
        <v>61</v>
      </c>
      <c r="D77" s="151" t="s">
        <v>6</v>
      </c>
      <c r="E77" s="151" t="s">
        <v>6</v>
      </c>
      <c r="F77" s="152" t="s">
        <v>6</v>
      </c>
      <c r="G77" s="153" t="s">
        <v>6</v>
      </c>
      <c r="H77" s="154"/>
      <c r="I77" s="155" t="s">
        <v>61</v>
      </c>
      <c r="J77" s="151" t="s">
        <v>6</v>
      </c>
      <c r="K77" s="151" t="s">
        <v>6</v>
      </c>
      <c r="L77" s="152" t="s">
        <v>6</v>
      </c>
      <c r="M77" s="156" t="s">
        <v>6</v>
      </c>
      <c r="N77" s="157"/>
      <c r="O77" s="158" t="str">
        <f t="shared" si="0"/>
        <v/>
      </c>
      <c r="P77" s="159" t="s">
        <v>6</v>
      </c>
      <c r="Q77" s="160" t="s">
        <v>6</v>
      </c>
      <c r="R77" s="151" t="s">
        <v>6</v>
      </c>
      <c r="S77" s="161" t="s">
        <v>6</v>
      </c>
      <c r="T77" s="162" t="s">
        <v>6</v>
      </c>
    </row>
    <row r="78" spans="1:20" x14ac:dyDescent="0.35">
      <c r="A78" s="148" t="s">
        <v>6</v>
      </c>
      <c r="B78" s="149" t="s">
        <v>6</v>
      </c>
      <c r="C78" s="150" t="s">
        <v>61</v>
      </c>
      <c r="D78" s="151" t="s">
        <v>6</v>
      </c>
      <c r="E78" s="151" t="s">
        <v>6</v>
      </c>
      <c r="F78" s="152" t="s">
        <v>6</v>
      </c>
      <c r="G78" s="153" t="s">
        <v>6</v>
      </c>
      <c r="H78" s="154"/>
      <c r="I78" s="155" t="s">
        <v>61</v>
      </c>
      <c r="J78" s="151" t="s">
        <v>6</v>
      </c>
      <c r="K78" s="151" t="s">
        <v>6</v>
      </c>
      <c r="L78" s="152" t="s">
        <v>6</v>
      </c>
      <c r="M78" s="156" t="s">
        <v>6</v>
      </c>
      <c r="N78" s="157"/>
      <c r="O78" s="158" t="str">
        <f t="shared" si="0"/>
        <v/>
      </c>
      <c r="P78" s="159" t="s">
        <v>6</v>
      </c>
      <c r="Q78" s="160" t="s">
        <v>6</v>
      </c>
      <c r="R78" s="151" t="s">
        <v>6</v>
      </c>
      <c r="S78" s="161" t="s">
        <v>6</v>
      </c>
      <c r="T78" s="162" t="s">
        <v>6</v>
      </c>
    </row>
    <row r="79" spans="1:20" x14ac:dyDescent="0.35">
      <c r="A79" s="148" t="s">
        <v>6</v>
      </c>
      <c r="B79" s="149" t="s">
        <v>6</v>
      </c>
      <c r="C79" s="150" t="s">
        <v>61</v>
      </c>
      <c r="D79" s="151" t="s">
        <v>6</v>
      </c>
      <c r="E79" s="151" t="s">
        <v>6</v>
      </c>
      <c r="F79" s="152" t="s">
        <v>6</v>
      </c>
      <c r="G79" s="153" t="s">
        <v>6</v>
      </c>
      <c r="H79" s="154"/>
      <c r="I79" s="155" t="s">
        <v>61</v>
      </c>
      <c r="J79" s="151" t="s">
        <v>6</v>
      </c>
      <c r="K79" s="151" t="s">
        <v>6</v>
      </c>
      <c r="L79" s="152" t="s">
        <v>6</v>
      </c>
      <c r="M79" s="156" t="s">
        <v>6</v>
      </c>
      <c r="N79" s="157"/>
      <c r="O79" s="158" t="str">
        <f t="shared" si="0"/>
        <v/>
      </c>
      <c r="P79" s="159" t="s">
        <v>6</v>
      </c>
      <c r="Q79" s="160" t="s">
        <v>6</v>
      </c>
      <c r="R79" s="151" t="s">
        <v>6</v>
      </c>
      <c r="S79" s="161" t="s">
        <v>6</v>
      </c>
      <c r="T79" s="162" t="s">
        <v>6</v>
      </c>
    </row>
    <row r="80" spans="1:20" x14ac:dyDescent="0.35">
      <c r="A80" s="148" t="s">
        <v>6</v>
      </c>
      <c r="B80" s="149" t="s">
        <v>6</v>
      </c>
      <c r="C80" s="150" t="s">
        <v>61</v>
      </c>
      <c r="D80" s="151" t="s">
        <v>6</v>
      </c>
      <c r="E80" s="151" t="s">
        <v>6</v>
      </c>
      <c r="F80" s="152" t="s">
        <v>6</v>
      </c>
      <c r="G80" s="153" t="s">
        <v>6</v>
      </c>
      <c r="H80" s="154"/>
      <c r="I80" s="155" t="s">
        <v>61</v>
      </c>
      <c r="J80" s="151" t="s">
        <v>6</v>
      </c>
      <c r="K80" s="151" t="s">
        <v>6</v>
      </c>
      <c r="L80" s="152" t="s">
        <v>6</v>
      </c>
      <c r="M80" s="156" t="s">
        <v>6</v>
      </c>
      <c r="N80" s="157"/>
      <c r="O80" s="158" t="str">
        <f t="shared" si="0"/>
        <v/>
      </c>
      <c r="P80" s="159" t="s">
        <v>6</v>
      </c>
      <c r="Q80" s="160" t="s">
        <v>6</v>
      </c>
      <c r="R80" s="151" t="s">
        <v>6</v>
      </c>
      <c r="S80" s="161" t="s">
        <v>6</v>
      </c>
      <c r="T80" s="162" t="s">
        <v>6</v>
      </c>
    </row>
    <row r="81" spans="1:20" x14ac:dyDescent="0.35">
      <c r="A81" s="148" t="s">
        <v>6</v>
      </c>
      <c r="B81" s="149" t="s">
        <v>6</v>
      </c>
      <c r="C81" s="150" t="s">
        <v>61</v>
      </c>
      <c r="D81" s="151" t="s">
        <v>6</v>
      </c>
      <c r="E81" s="151" t="s">
        <v>6</v>
      </c>
      <c r="F81" s="152" t="s">
        <v>6</v>
      </c>
      <c r="G81" s="153" t="s">
        <v>6</v>
      </c>
      <c r="H81" s="154"/>
      <c r="I81" s="155" t="s">
        <v>61</v>
      </c>
      <c r="J81" s="151" t="s">
        <v>6</v>
      </c>
      <c r="K81" s="151" t="s">
        <v>6</v>
      </c>
      <c r="L81" s="152" t="s">
        <v>6</v>
      </c>
      <c r="M81" s="156" t="s">
        <v>6</v>
      </c>
      <c r="N81" s="157"/>
      <c r="O81" s="158" t="str">
        <f t="shared" si="0"/>
        <v/>
      </c>
      <c r="P81" s="159" t="s">
        <v>6</v>
      </c>
      <c r="Q81" s="160" t="s">
        <v>6</v>
      </c>
      <c r="R81" s="151" t="s">
        <v>6</v>
      </c>
      <c r="S81" s="161" t="s">
        <v>6</v>
      </c>
      <c r="T81" s="162" t="s">
        <v>6</v>
      </c>
    </row>
    <row r="82" spans="1:20" x14ac:dyDescent="0.35">
      <c r="A82" s="148" t="s">
        <v>6</v>
      </c>
      <c r="B82" s="149" t="s">
        <v>6</v>
      </c>
      <c r="C82" s="150" t="s">
        <v>61</v>
      </c>
      <c r="D82" s="151" t="s">
        <v>6</v>
      </c>
      <c r="E82" s="151" t="s">
        <v>6</v>
      </c>
      <c r="F82" s="152" t="s">
        <v>6</v>
      </c>
      <c r="G82" s="153" t="s">
        <v>6</v>
      </c>
      <c r="H82" s="154"/>
      <c r="I82" s="155" t="s">
        <v>61</v>
      </c>
      <c r="J82" s="151" t="s">
        <v>6</v>
      </c>
      <c r="K82" s="151" t="s">
        <v>6</v>
      </c>
      <c r="L82" s="152" t="s">
        <v>6</v>
      </c>
      <c r="M82" s="156" t="s">
        <v>6</v>
      </c>
      <c r="N82" s="157"/>
      <c r="O82" s="158" t="str">
        <f t="shared" si="0"/>
        <v/>
      </c>
      <c r="P82" s="159" t="s">
        <v>6</v>
      </c>
      <c r="Q82" s="160" t="s">
        <v>6</v>
      </c>
      <c r="R82" s="151" t="s">
        <v>6</v>
      </c>
      <c r="S82" s="161" t="s">
        <v>6</v>
      </c>
      <c r="T82" s="162" t="s">
        <v>6</v>
      </c>
    </row>
    <row r="83" spans="1:20" x14ac:dyDescent="0.35">
      <c r="A83" s="148" t="s">
        <v>6</v>
      </c>
      <c r="B83" s="149" t="s">
        <v>6</v>
      </c>
      <c r="C83" s="150" t="s">
        <v>61</v>
      </c>
      <c r="D83" s="151" t="s">
        <v>6</v>
      </c>
      <c r="E83" s="151" t="s">
        <v>6</v>
      </c>
      <c r="F83" s="152" t="s">
        <v>6</v>
      </c>
      <c r="G83" s="153" t="s">
        <v>6</v>
      </c>
      <c r="H83" s="154"/>
      <c r="I83" s="155" t="s">
        <v>61</v>
      </c>
      <c r="J83" s="151" t="s">
        <v>6</v>
      </c>
      <c r="K83" s="151" t="s">
        <v>6</v>
      </c>
      <c r="L83" s="152" t="s">
        <v>6</v>
      </c>
      <c r="M83" s="156" t="s">
        <v>6</v>
      </c>
      <c r="N83" s="157"/>
      <c r="O83" s="158" t="str">
        <f t="shared" si="0"/>
        <v/>
      </c>
      <c r="P83" s="159" t="s">
        <v>6</v>
      </c>
      <c r="Q83" s="160" t="s">
        <v>6</v>
      </c>
      <c r="R83" s="151" t="s">
        <v>6</v>
      </c>
      <c r="S83" s="161" t="s">
        <v>6</v>
      </c>
      <c r="T83" s="162" t="s">
        <v>6</v>
      </c>
    </row>
    <row r="84" spans="1:20" x14ac:dyDescent="0.35">
      <c r="A84" s="148" t="s">
        <v>6</v>
      </c>
      <c r="B84" s="149" t="s">
        <v>6</v>
      </c>
      <c r="C84" s="150" t="s">
        <v>61</v>
      </c>
      <c r="D84" s="151" t="s">
        <v>6</v>
      </c>
      <c r="E84" s="151" t="s">
        <v>6</v>
      </c>
      <c r="F84" s="152" t="s">
        <v>6</v>
      </c>
      <c r="G84" s="153" t="s">
        <v>6</v>
      </c>
      <c r="H84" s="154"/>
      <c r="I84" s="155" t="s">
        <v>61</v>
      </c>
      <c r="J84" s="151" t="s">
        <v>6</v>
      </c>
      <c r="K84" s="151" t="s">
        <v>6</v>
      </c>
      <c r="L84" s="152" t="s">
        <v>6</v>
      </c>
      <c r="M84" s="156" t="s">
        <v>6</v>
      </c>
      <c r="N84" s="157"/>
      <c r="O84" s="158" t="str">
        <f t="shared" si="0"/>
        <v/>
      </c>
      <c r="P84" s="159" t="s">
        <v>6</v>
      </c>
      <c r="Q84" s="160" t="s">
        <v>6</v>
      </c>
      <c r="R84" s="151" t="s">
        <v>6</v>
      </c>
      <c r="S84" s="161" t="s">
        <v>6</v>
      </c>
      <c r="T84" s="162" t="s">
        <v>6</v>
      </c>
    </row>
    <row r="85" spans="1:20" x14ac:dyDescent="0.35">
      <c r="A85" s="148" t="s">
        <v>6</v>
      </c>
      <c r="B85" s="149" t="s">
        <v>6</v>
      </c>
      <c r="C85" s="150" t="s">
        <v>61</v>
      </c>
      <c r="D85" s="151" t="s">
        <v>6</v>
      </c>
      <c r="E85" s="151" t="s">
        <v>6</v>
      </c>
      <c r="F85" s="152" t="s">
        <v>6</v>
      </c>
      <c r="G85" s="153" t="s">
        <v>6</v>
      </c>
      <c r="H85" s="154"/>
      <c r="I85" s="155" t="s">
        <v>61</v>
      </c>
      <c r="J85" s="151" t="s">
        <v>6</v>
      </c>
      <c r="K85" s="151" t="s">
        <v>6</v>
      </c>
      <c r="L85" s="152" t="s">
        <v>6</v>
      </c>
      <c r="M85" s="156" t="s">
        <v>6</v>
      </c>
      <c r="N85" s="157"/>
      <c r="O85" s="158" t="str">
        <f t="shared" si="0"/>
        <v/>
      </c>
      <c r="P85" s="159" t="s">
        <v>6</v>
      </c>
      <c r="Q85" s="160" t="s">
        <v>6</v>
      </c>
      <c r="R85" s="151" t="s">
        <v>6</v>
      </c>
      <c r="S85" s="161" t="s">
        <v>6</v>
      </c>
      <c r="T85" s="162" t="s">
        <v>6</v>
      </c>
    </row>
    <row r="86" spans="1:20" x14ac:dyDescent="0.35">
      <c r="A86" s="148" t="s">
        <v>6</v>
      </c>
      <c r="B86" s="149" t="s">
        <v>6</v>
      </c>
      <c r="C86" s="150" t="s">
        <v>61</v>
      </c>
      <c r="D86" s="151" t="s">
        <v>6</v>
      </c>
      <c r="E86" s="151" t="s">
        <v>6</v>
      </c>
      <c r="F86" s="152" t="s">
        <v>6</v>
      </c>
      <c r="G86" s="153" t="s">
        <v>6</v>
      </c>
      <c r="H86" s="154"/>
      <c r="I86" s="155" t="s">
        <v>61</v>
      </c>
      <c r="J86" s="151" t="s">
        <v>6</v>
      </c>
      <c r="K86" s="151" t="s">
        <v>6</v>
      </c>
      <c r="L86" s="152" t="s">
        <v>6</v>
      </c>
      <c r="M86" s="156" t="s">
        <v>6</v>
      </c>
      <c r="N86" s="157"/>
      <c r="O86" s="158" t="str">
        <f t="shared" si="0"/>
        <v/>
      </c>
      <c r="P86" s="159" t="s">
        <v>6</v>
      </c>
      <c r="Q86" s="160" t="s">
        <v>6</v>
      </c>
      <c r="R86" s="151" t="s">
        <v>6</v>
      </c>
      <c r="S86" s="161" t="s">
        <v>6</v>
      </c>
      <c r="T86" s="162" t="s">
        <v>6</v>
      </c>
    </row>
    <row r="87" spans="1:20" x14ac:dyDescent="0.35">
      <c r="A87" s="148" t="s">
        <v>6</v>
      </c>
      <c r="B87" s="149" t="s">
        <v>6</v>
      </c>
      <c r="C87" s="150" t="s">
        <v>61</v>
      </c>
      <c r="D87" s="151" t="s">
        <v>6</v>
      </c>
      <c r="E87" s="151" t="s">
        <v>6</v>
      </c>
      <c r="F87" s="152" t="s">
        <v>6</v>
      </c>
      <c r="G87" s="153" t="s">
        <v>6</v>
      </c>
      <c r="H87" s="154"/>
      <c r="I87" s="155" t="s">
        <v>61</v>
      </c>
      <c r="J87" s="151" t="s">
        <v>6</v>
      </c>
      <c r="K87" s="151" t="s">
        <v>6</v>
      </c>
      <c r="L87" s="152" t="s">
        <v>6</v>
      </c>
      <c r="M87" s="156" t="s">
        <v>6</v>
      </c>
      <c r="N87" s="157"/>
      <c r="O87" s="158" t="str">
        <f t="shared" ref="O87:O92" si="1">IF(OR(D87="",D87="-",J87="",J87="-"),"",D87-J87)</f>
        <v/>
      </c>
      <c r="P87" s="159" t="s">
        <v>6</v>
      </c>
      <c r="Q87" s="160" t="s">
        <v>6</v>
      </c>
      <c r="R87" s="151" t="s">
        <v>6</v>
      </c>
      <c r="S87" s="161" t="s">
        <v>6</v>
      </c>
      <c r="T87" s="162" t="s">
        <v>6</v>
      </c>
    </row>
    <row r="88" spans="1:20" x14ac:dyDescent="0.35">
      <c r="A88" s="148" t="s">
        <v>6</v>
      </c>
      <c r="B88" s="149" t="s">
        <v>6</v>
      </c>
      <c r="C88" s="150" t="s">
        <v>61</v>
      </c>
      <c r="D88" s="151" t="s">
        <v>6</v>
      </c>
      <c r="E88" s="151" t="s">
        <v>6</v>
      </c>
      <c r="F88" s="152" t="s">
        <v>6</v>
      </c>
      <c r="G88" s="153" t="s">
        <v>6</v>
      </c>
      <c r="H88" s="154"/>
      <c r="I88" s="155" t="s">
        <v>61</v>
      </c>
      <c r="J88" s="151" t="s">
        <v>6</v>
      </c>
      <c r="K88" s="151" t="s">
        <v>6</v>
      </c>
      <c r="L88" s="152" t="s">
        <v>6</v>
      </c>
      <c r="M88" s="156" t="s">
        <v>6</v>
      </c>
      <c r="N88" s="157"/>
      <c r="O88" s="158" t="str">
        <f t="shared" si="1"/>
        <v/>
      </c>
      <c r="P88" s="159" t="s">
        <v>6</v>
      </c>
      <c r="Q88" s="160" t="s">
        <v>6</v>
      </c>
      <c r="R88" s="151" t="s">
        <v>6</v>
      </c>
      <c r="S88" s="161" t="s">
        <v>6</v>
      </c>
      <c r="T88" s="162" t="s">
        <v>6</v>
      </c>
    </row>
    <row r="89" spans="1:20" x14ac:dyDescent="0.35">
      <c r="A89" s="148" t="s">
        <v>6</v>
      </c>
      <c r="B89" s="149" t="s">
        <v>6</v>
      </c>
      <c r="C89" s="150" t="s">
        <v>61</v>
      </c>
      <c r="D89" s="151" t="s">
        <v>6</v>
      </c>
      <c r="E89" s="151" t="s">
        <v>6</v>
      </c>
      <c r="F89" s="152" t="s">
        <v>6</v>
      </c>
      <c r="G89" s="153" t="s">
        <v>6</v>
      </c>
      <c r="H89" s="154"/>
      <c r="I89" s="155" t="s">
        <v>61</v>
      </c>
      <c r="J89" s="151" t="s">
        <v>6</v>
      </c>
      <c r="K89" s="151" t="s">
        <v>6</v>
      </c>
      <c r="L89" s="152" t="s">
        <v>6</v>
      </c>
      <c r="M89" s="156" t="s">
        <v>6</v>
      </c>
      <c r="N89" s="157"/>
      <c r="O89" s="158" t="str">
        <f t="shared" si="1"/>
        <v/>
      </c>
      <c r="P89" s="159" t="s">
        <v>6</v>
      </c>
      <c r="Q89" s="160" t="s">
        <v>6</v>
      </c>
      <c r="R89" s="151" t="s">
        <v>6</v>
      </c>
      <c r="S89" s="161" t="s">
        <v>6</v>
      </c>
      <c r="T89" s="162" t="s">
        <v>6</v>
      </c>
    </row>
    <row r="90" spans="1:20" x14ac:dyDescent="0.35">
      <c r="A90" s="148" t="s">
        <v>6</v>
      </c>
      <c r="B90" s="149" t="s">
        <v>6</v>
      </c>
      <c r="C90" s="150" t="s">
        <v>61</v>
      </c>
      <c r="D90" s="151" t="s">
        <v>6</v>
      </c>
      <c r="E90" s="151" t="s">
        <v>6</v>
      </c>
      <c r="F90" s="152" t="s">
        <v>6</v>
      </c>
      <c r="G90" s="153" t="s">
        <v>6</v>
      </c>
      <c r="H90" s="154"/>
      <c r="I90" s="155" t="s">
        <v>61</v>
      </c>
      <c r="J90" s="151" t="s">
        <v>6</v>
      </c>
      <c r="K90" s="151" t="s">
        <v>6</v>
      </c>
      <c r="L90" s="152" t="s">
        <v>6</v>
      </c>
      <c r="M90" s="156" t="s">
        <v>6</v>
      </c>
      <c r="N90" s="157"/>
      <c r="O90" s="158" t="str">
        <f t="shared" si="1"/>
        <v/>
      </c>
      <c r="P90" s="159" t="s">
        <v>6</v>
      </c>
      <c r="Q90" s="160" t="s">
        <v>6</v>
      </c>
      <c r="R90" s="151" t="s">
        <v>6</v>
      </c>
      <c r="S90" s="161" t="s">
        <v>6</v>
      </c>
      <c r="T90" s="162" t="s">
        <v>6</v>
      </c>
    </row>
    <row r="91" spans="1:20" x14ac:dyDescent="0.35">
      <c r="A91" s="148" t="s">
        <v>6</v>
      </c>
      <c r="B91" s="149" t="s">
        <v>6</v>
      </c>
      <c r="C91" s="150" t="s">
        <v>61</v>
      </c>
      <c r="D91" s="151" t="s">
        <v>6</v>
      </c>
      <c r="E91" s="151" t="s">
        <v>6</v>
      </c>
      <c r="F91" s="152" t="s">
        <v>6</v>
      </c>
      <c r="G91" s="153" t="s">
        <v>6</v>
      </c>
      <c r="H91" s="154"/>
      <c r="I91" s="155" t="s">
        <v>61</v>
      </c>
      <c r="J91" s="151" t="s">
        <v>6</v>
      </c>
      <c r="K91" s="151" t="s">
        <v>6</v>
      </c>
      <c r="L91" s="152" t="s">
        <v>6</v>
      </c>
      <c r="M91" s="156" t="s">
        <v>6</v>
      </c>
      <c r="N91" s="157"/>
      <c r="O91" s="158" t="str">
        <f t="shared" si="1"/>
        <v/>
      </c>
      <c r="P91" s="159" t="s">
        <v>6</v>
      </c>
      <c r="Q91" s="160" t="s">
        <v>6</v>
      </c>
      <c r="R91" s="151" t="s">
        <v>6</v>
      </c>
      <c r="S91" s="161" t="s">
        <v>6</v>
      </c>
      <c r="T91" s="162" t="s">
        <v>6</v>
      </c>
    </row>
    <row r="92" spans="1:20" ht="15" thickBot="1" x14ac:dyDescent="0.4">
      <c r="A92" s="148" t="s">
        <v>6</v>
      </c>
      <c r="B92" s="149" t="s">
        <v>6</v>
      </c>
      <c r="C92" s="150" t="s">
        <v>61</v>
      </c>
      <c r="D92" s="151" t="s">
        <v>6</v>
      </c>
      <c r="E92" s="151" t="s">
        <v>6</v>
      </c>
      <c r="F92" s="152" t="s">
        <v>6</v>
      </c>
      <c r="G92" s="153" t="s">
        <v>6</v>
      </c>
      <c r="H92" s="154"/>
      <c r="I92" s="155" t="s">
        <v>61</v>
      </c>
      <c r="J92" s="151" t="s">
        <v>6</v>
      </c>
      <c r="K92" s="151" t="s">
        <v>6</v>
      </c>
      <c r="L92" s="152" t="s">
        <v>6</v>
      </c>
      <c r="M92" s="156" t="s">
        <v>6</v>
      </c>
      <c r="N92" s="157"/>
      <c r="O92" s="158" t="str">
        <f t="shared" si="1"/>
        <v/>
      </c>
      <c r="P92" s="159" t="s">
        <v>6</v>
      </c>
      <c r="Q92" s="160" t="s">
        <v>6</v>
      </c>
      <c r="R92" s="151" t="s">
        <v>6</v>
      </c>
      <c r="S92" s="161" t="s">
        <v>6</v>
      </c>
      <c r="T92" s="162" t="s">
        <v>6</v>
      </c>
    </row>
    <row r="93" spans="1:20" x14ac:dyDescent="0.35">
      <c r="A93" s="163" t="s">
        <v>92</v>
      </c>
      <c r="B93" s="164">
        <f>IF(SUM(B23:B92)=0,"-",AVERAGE(B23:B92))</f>
        <v>24</v>
      </c>
      <c r="C93" s="165" t="s">
        <v>61</v>
      </c>
      <c r="D93" s="166">
        <f>IF(SUM(D23:D92)=0,0,AVERAGE(D23:D92))</f>
        <v>69.75667544773647</v>
      </c>
      <c r="E93" s="166">
        <f>IF(SUM(E23:E92)=0,"-",AVERAGE(E23:E92))</f>
        <v>5.7381334304809579</v>
      </c>
      <c r="F93" s="167">
        <f>IF(SUM(F23:F92)=0,"-",AVERAGE(F23:F92))</f>
        <v>5.9565070016043533</v>
      </c>
      <c r="G93" s="168" t="str">
        <f>IF(SUM(G23:G92)=0,"-",AVERAGE(G23:G92))</f>
        <v>-</v>
      </c>
      <c r="H93" s="167"/>
      <c r="I93" s="169" t="s">
        <v>61</v>
      </c>
      <c r="J93" s="166">
        <f>IF(SUM(J23:J92)=0,0,AVERAGE(J23:J92))</f>
        <v>23.887594359261648</v>
      </c>
      <c r="K93" s="166">
        <f>IF(SUM(K23:K92)=0,"-",AVERAGE(K23:K92))</f>
        <v>4.2598314285278311</v>
      </c>
      <c r="L93" s="167">
        <f>IF(SUM(L23:L92)=0,"-",AVERAGE(L23:L92))</f>
        <v>5.9674748011997778</v>
      </c>
      <c r="M93" s="167" t="str">
        <f>IF(SUM(M23:M92)=0,"-",AVERAGE(M23:M92))</f>
        <v>-</v>
      </c>
      <c r="N93" s="170"/>
      <c r="O93" s="171">
        <f t="shared" ref="O93:T93" si="2">IF(SUM(O23:O92)=0,"-",AVERAGE(O23:O92))</f>
        <v>45.869081088474829</v>
      </c>
      <c r="P93" s="168">
        <f t="shared" si="2"/>
        <v>-1.0967799595424108E-2</v>
      </c>
      <c r="Q93" s="167" t="str">
        <f t="shared" si="2"/>
        <v>-</v>
      </c>
      <c r="R93" s="167" t="str">
        <f t="shared" si="2"/>
        <v>-</v>
      </c>
      <c r="S93" s="172" t="str">
        <f t="shared" si="2"/>
        <v>-</v>
      </c>
      <c r="T93" s="173">
        <f t="shared" si="2"/>
        <v>0.27194734982081836</v>
      </c>
    </row>
    <row r="94" spans="1:20" ht="15" thickBot="1" x14ac:dyDescent="0.4">
      <c r="A94" s="174" t="s">
        <v>93</v>
      </c>
      <c r="B94" s="175">
        <f>SUM(B23:B92)</f>
        <v>672</v>
      </c>
      <c r="C94" s="174"/>
      <c r="D94" s="176"/>
      <c r="E94" s="176"/>
      <c r="F94" s="177">
        <f>SUM(F23:F92)</f>
        <v>166.7821960449219</v>
      </c>
      <c r="G94" s="178">
        <f>SUM(G23:G92)</f>
        <v>0</v>
      </c>
      <c r="H94" s="179"/>
      <c r="I94" s="176"/>
      <c r="J94" s="176"/>
      <c r="K94" s="176"/>
      <c r="L94" s="180">
        <f>SUM(L23:L92)</f>
        <v>167.08929443359378</v>
      </c>
      <c r="M94" s="181">
        <f>SUM(M23:M92)</f>
        <v>0</v>
      </c>
      <c r="N94" s="182"/>
      <c r="O94" s="174"/>
      <c r="P94" s="183">
        <f>SUM(P23:P92)</f>
        <v>-0.307098388671875</v>
      </c>
      <c r="Q94" s="179">
        <f>SUM(Q23:Q92)</f>
        <v>0</v>
      </c>
      <c r="R94" s="176">
        <f>SUM(R23:R92)</f>
        <v>0</v>
      </c>
      <c r="S94" s="182">
        <f>SUM(S23:S92)</f>
        <v>0</v>
      </c>
      <c r="T94" s="184">
        <f>SUM(T23:T92)</f>
        <v>7.6145257949829137</v>
      </c>
    </row>
    <row r="95" spans="1:20" x14ac:dyDescent="0.35">
      <c r="A95" s="93">
        <f>70-COUNTIF(A23:A92,"")</f>
        <v>28</v>
      </c>
      <c r="B95" s="93">
        <f>COUNT(B23:B92)</f>
        <v>28</v>
      </c>
      <c r="C95" s="93">
        <f>A95-B95</f>
        <v>0</v>
      </c>
      <c r="D95" s="93" t="s">
        <v>94</v>
      </c>
      <c r="E95" s="93">
        <v>8</v>
      </c>
      <c r="F95" s="94">
        <f>AVERAGE(F44:F50)</f>
        <v>6.0452357700892874</v>
      </c>
      <c r="G95" s="94"/>
      <c r="H95" s="93"/>
      <c r="I95" s="93"/>
      <c r="J95" s="93"/>
      <c r="K95" s="93"/>
      <c r="L95" s="94">
        <f>AVERAGE(L44:L50)</f>
        <v>6.0394025530133977</v>
      </c>
      <c r="M95" s="94"/>
      <c r="N95" s="113"/>
      <c r="O95" s="113"/>
      <c r="P95" s="94">
        <f>AVERAGE(P44:P50)</f>
        <v>5.833217075892857E-3</v>
      </c>
      <c r="Q95" s="94"/>
      <c r="R95" s="94"/>
      <c r="S95" s="113"/>
      <c r="T95" s="97">
        <f>AVERAGE(T44:T50)</f>
        <v>0.24395452226911285</v>
      </c>
    </row>
    <row r="96" spans="1:20" x14ac:dyDescent="0.35">
      <c r="A96" s="22" t="s">
        <v>95</v>
      </c>
      <c r="B96" s="22"/>
      <c r="C96" s="22"/>
      <c r="D96" s="22"/>
      <c r="E96" s="22"/>
      <c r="F96" s="98"/>
      <c r="G96" s="98"/>
      <c r="H96" s="22"/>
      <c r="I96" s="22"/>
      <c r="J96" s="22"/>
      <c r="K96" s="22"/>
      <c r="L96" s="98"/>
      <c r="M96" s="22"/>
      <c r="N96" s="22"/>
      <c r="O96" s="22"/>
      <c r="P96" s="98"/>
      <c r="Q96" s="22"/>
      <c r="R96" s="22"/>
      <c r="S96" s="22"/>
      <c r="T96" s="22">
        <v>0</v>
      </c>
    </row>
    <row r="97" spans="1:20" x14ac:dyDescent="0.35">
      <c r="A97" s="99" t="s">
        <v>96</v>
      </c>
      <c r="B97" s="99"/>
      <c r="C97" s="99"/>
      <c r="D97" s="99"/>
      <c r="E97" s="99"/>
      <c r="F97" s="100"/>
      <c r="G97" s="100"/>
      <c r="H97" s="99"/>
      <c r="I97" s="99"/>
      <c r="J97" s="99"/>
      <c r="K97" s="99"/>
      <c r="L97" s="100"/>
      <c r="M97" s="99"/>
      <c r="N97" s="99"/>
      <c r="O97" s="99"/>
      <c r="P97" s="100"/>
      <c r="Q97" s="99"/>
      <c r="R97" s="99"/>
      <c r="S97" s="99"/>
      <c r="T97" s="99">
        <v>0</v>
      </c>
    </row>
    <row r="98" spans="1:20" ht="15.5" x14ac:dyDescent="0.35">
      <c r="A98" s="104" t="s">
        <v>93</v>
      </c>
      <c r="B98" s="104"/>
      <c r="C98" s="104"/>
      <c r="D98" s="104"/>
      <c r="E98" s="104"/>
      <c r="F98" s="102"/>
      <c r="G98" s="102"/>
      <c r="H98" s="104"/>
      <c r="I98" s="104"/>
      <c r="J98" s="104"/>
      <c r="K98" s="104"/>
      <c r="L98" s="102"/>
      <c r="M98" s="104"/>
      <c r="N98" s="104"/>
      <c r="O98" s="104"/>
      <c r="P98" s="102"/>
      <c r="Q98" s="104"/>
      <c r="R98" s="104"/>
      <c r="S98" s="104"/>
      <c r="T98" s="104">
        <f>T94+T96-T97</f>
        <v>7.6145257949829137</v>
      </c>
    </row>
    <row r="99" spans="1:20" x14ac:dyDescent="0.35">
      <c r="A99" s="96"/>
      <c r="B99" s="96"/>
      <c r="C99" s="105"/>
      <c r="D99" s="105"/>
      <c r="E99" s="105"/>
      <c r="F99" s="96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96"/>
      <c r="S99" s="24"/>
      <c r="T99" s="114"/>
    </row>
    <row r="100" spans="1:20" x14ac:dyDescent="0.3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x14ac:dyDescent="0.35">
      <c r="A101" s="3" t="s">
        <v>99</v>
      </c>
      <c r="B101" s="3"/>
      <c r="C101" s="3"/>
      <c r="D101" s="3"/>
      <c r="E101" s="3"/>
      <c r="F101" s="17">
        <f>24*(B95)-B94-B18*24</f>
        <v>0</v>
      </c>
      <c r="G101" s="3" t="s">
        <v>100</v>
      </c>
      <c r="H101" s="3" t="s">
        <v>100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3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x14ac:dyDescent="0.35">
      <c r="A103" s="3" t="s">
        <v>134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 t="s">
        <v>104</v>
      </c>
      <c r="P103" s="3"/>
      <c r="Q103" s="3"/>
      <c r="R103" s="3"/>
      <c r="S103" s="3"/>
      <c r="T103" s="3"/>
    </row>
    <row r="104" spans="1:20" x14ac:dyDescent="0.35">
      <c r="A104" s="3" t="s">
        <v>103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 t="s">
        <v>104</v>
      </c>
      <c r="P104" s="3"/>
      <c r="Q104" s="3"/>
      <c r="R104" s="3"/>
      <c r="S104" s="3"/>
      <c r="T104" s="3"/>
    </row>
    <row r="105" spans="1:20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35">
      <c r="A106" s="3" t="s">
        <v>135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35">
      <c r="A107" s="3" t="s">
        <v>106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6" t="s">
        <v>107</v>
      </c>
    </row>
  </sheetData>
  <mergeCells count="3">
    <mergeCell ref="A2:O2"/>
    <mergeCell ref="C20:G20"/>
    <mergeCell ref="I20:M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topLeftCell="A173" workbookViewId="0">
      <selection activeCell="K208" sqref="K208"/>
    </sheetView>
  </sheetViews>
  <sheetFormatPr defaultRowHeight="14.5" x14ac:dyDescent="0.35"/>
  <cols>
    <col min="6" max="6" width="10.7265625" customWidth="1"/>
  </cols>
  <sheetData>
    <row r="1" spans="1:21" x14ac:dyDescent="0.35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4"/>
      <c r="O1" s="3"/>
      <c r="P1" s="3"/>
      <c r="Q1" s="2"/>
      <c r="R1" s="2"/>
      <c r="S1" s="2"/>
      <c r="T1" s="26"/>
      <c r="U1" s="6" t="s">
        <v>0</v>
      </c>
    </row>
    <row r="2" spans="1:21" ht="17.5" x14ac:dyDescent="0.35">
      <c r="A2" s="193" t="s">
        <v>236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"/>
      <c r="Q2" s="7"/>
      <c r="R2" s="7"/>
      <c r="S2" s="2"/>
      <c r="T2" s="26"/>
      <c r="U2" s="8" t="s">
        <v>2</v>
      </c>
    </row>
    <row r="3" spans="1:21" ht="18" x14ac:dyDescent="0.4">
      <c r="A3" s="9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2"/>
      <c r="Q3" s="2"/>
      <c r="R3" s="2"/>
      <c r="S3" s="2"/>
      <c r="T3" s="26"/>
      <c r="U3" s="10" t="s">
        <v>137</v>
      </c>
    </row>
    <row r="4" spans="1:21" ht="17.5" x14ac:dyDescent="0.35">
      <c r="A4" s="11" t="s">
        <v>5</v>
      </c>
      <c r="B4" s="12"/>
      <c r="C4" s="13" t="s">
        <v>138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3"/>
      <c r="P4" s="12"/>
      <c r="Q4" s="2"/>
      <c r="R4" s="2"/>
      <c r="S4" s="2"/>
      <c r="T4" s="3"/>
      <c r="U4" s="10" t="s">
        <v>7</v>
      </c>
    </row>
    <row r="5" spans="1:21" ht="17.5" x14ac:dyDescent="0.35">
      <c r="A5" s="11" t="s">
        <v>8</v>
      </c>
      <c r="B5" s="3"/>
      <c r="C5" s="13" t="s">
        <v>139</v>
      </c>
      <c r="D5" s="2"/>
      <c r="E5" s="3"/>
      <c r="F5" s="3"/>
      <c r="G5" s="14"/>
      <c r="H5" s="14"/>
      <c r="I5" s="14"/>
      <c r="J5" s="14"/>
      <c r="K5" s="3"/>
      <c r="L5" s="14"/>
      <c r="M5" s="14"/>
      <c r="N5" s="14"/>
      <c r="O5" s="14"/>
      <c r="P5" s="3"/>
      <c r="Q5" s="3"/>
      <c r="R5" s="3"/>
      <c r="S5" s="3"/>
      <c r="T5" s="3"/>
      <c r="U5" s="6" t="s">
        <v>10</v>
      </c>
    </row>
    <row r="6" spans="1:21" x14ac:dyDescent="0.35">
      <c r="A6" s="15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16"/>
      <c r="P6" s="17"/>
      <c r="Q6" s="17"/>
      <c r="R6" s="17"/>
      <c r="S6" s="17"/>
      <c r="T6" s="3"/>
      <c r="U6" s="18" t="s">
        <v>140</v>
      </c>
    </row>
    <row r="7" spans="1:21" ht="17.5" x14ac:dyDescent="0.35">
      <c r="A7" s="19" t="s">
        <v>14</v>
      </c>
      <c r="B7" s="20"/>
      <c r="C7" s="19"/>
      <c r="D7" s="19"/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22"/>
      <c r="Q7" s="22"/>
      <c r="R7" s="22"/>
      <c r="S7" s="22"/>
      <c r="T7" s="19"/>
      <c r="U7" s="23" t="s">
        <v>15</v>
      </c>
    </row>
    <row r="8" spans="1:21" x14ac:dyDescent="0.35">
      <c r="A8" s="19" t="s">
        <v>16</v>
      </c>
      <c r="B8" s="3"/>
      <c r="C8" s="3"/>
      <c r="D8" s="2"/>
      <c r="E8" s="3"/>
      <c r="F8" s="3"/>
      <c r="G8" s="3"/>
      <c r="H8" s="3"/>
      <c r="I8" s="2"/>
      <c r="J8" s="3"/>
      <c r="K8" s="3"/>
      <c r="L8" s="2"/>
      <c r="M8" s="3"/>
      <c r="N8" s="3"/>
      <c r="O8" s="3"/>
      <c r="P8" s="3"/>
      <c r="Q8" s="3"/>
      <c r="R8" s="3"/>
      <c r="S8" s="3"/>
      <c r="T8" s="3"/>
      <c r="U8" s="6" t="s">
        <v>141</v>
      </c>
    </row>
    <row r="9" spans="1:21" x14ac:dyDescent="0.35">
      <c r="A9" s="3" t="s">
        <v>142</v>
      </c>
      <c r="B9" s="2"/>
      <c r="C9" s="3"/>
      <c r="D9" s="2"/>
      <c r="E9" s="3"/>
      <c r="F9" s="3"/>
      <c r="G9" s="3"/>
      <c r="H9" s="2"/>
      <c r="I9" s="2"/>
      <c r="J9" s="3" t="s">
        <v>19</v>
      </c>
      <c r="K9" s="3"/>
      <c r="L9" s="3"/>
      <c r="M9" s="3" t="s">
        <v>143</v>
      </c>
      <c r="N9" s="3"/>
      <c r="O9" s="3"/>
      <c r="P9" s="3"/>
      <c r="Q9" s="3"/>
      <c r="R9" s="3"/>
      <c r="S9" s="2" t="s">
        <v>21</v>
      </c>
      <c r="T9" s="26"/>
      <c r="U9" s="26"/>
    </row>
    <row r="10" spans="1:21" x14ac:dyDescent="0.35">
      <c r="A10" s="3"/>
      <c r="B10" s="3"/>
      <c r="C10" s="15" t="s">
        <v>22</v>
      </c>
      <c r="D10" s="3"/>
      <c r="E10" s="3"/>
      <c r="F10" s="3"/>
      <c r="G10" s="3" t="s">
        <v>23</v>
      </c>
      <c r="H10" s="3"/>
      <c r="I10" s="3"/>
      <c r="J10" s="3" t="s">
        <v>24</v>
      </c>
      <c r="K10" s="3"/>
      <c r="L10" s="3"/>
      <c r="M10" s="3"/>
      <c r="N10" s="3"/>
      <c r="O10" s="3" t="s">
        <v>25</v>
      </c>
      <c r="P10" s="3"/>
      <c r="Q10" s="3"/>
      <c r="R10" s="3"/>
      <c r="S10" s="3" t="s">
        <v>26</v>
      </c>
      <c r="T10" s="26"/>
      <c r="U10" s="26"/>
    </row>
    <row r="11" spans="1:2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5"/>
      <c r="U11" s="25"/>
    </row>
    <row r="12" spans="1:21" x14ac:dyDescent="0.35">
      <c r="A12" s="19" t="s">
        <v>27</v>
      </c>
      <c r="B12" s="19"/>
      <c r="C12" s="19"/>
      <c r="D12" s="2" t="s">
        <v>144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26"/>
      <c r="T12" s="26"/>
      <c r="U12" s="26"/>
    </row>
    <row r="13" spans="1:21" x14ac:dyDescent="0.35">
      <c r="A13" s="19" t="s">
        <v>145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6"/>
      <c r="T13" s="26"/>
      <c r="U13" s="26"/>
    </row>
    <row r="14" spans="1:21" x14ac:dyDescent="0.35">
      <c r="A14" s="19" t="s">
        <v>30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6"/>
      <c r="T14" s="26"/>
      <c r="U14" s="26"/>
    </row>
    <row r="15" spans="1:21" x14ac:dyDescent="0.35">
      <c r="A15" s="19" t="s">
        <v>146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  <c r="T15" s="26"/>
      <c r="U15" s="3"/>
    </row>
    <row r="16" spans="1:21" x14ac:dyDescent="0.35">
      <c r="A16" s="19" t="s">
        <v>147</v>
      </c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  <c r="T16" s="26"/>
      <c r="U16" s="3"/>
    </row>
    <row r="17" spans="1:21" x14ac:dyDescent="0.35">
      <c r="A17" s="19" t="s">
        <v>33</v>
      </c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  <c r="T17" s="26"/>
      <c r="U17" s="3"/>
    </row>
    <row r="18" spans="1:21" x14ac:dyDescent="0.35">
      <c r="A18" s="19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  <c r="T18" s="26"/>
      <c r="U18" s="3"/>
    </row>
    <row r="19" spans="1:21" x14ac:dyDescent="0.35">
      <c r="A19" s="19"/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  <c r="T19" s="26"/>
      <c r="U19" s="3"/>
    </row>
    <row r="20" spans="1:21" x14ac:dyDescent="0.35">
      <c r="A20" s="27" t="s">
        <v>34</v>
      </c>
      <c r="B20" s="27">
        <v>0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6"/>
      <c r="R20" s="26"/>
      <c r="S20" s="26"/>
      <c r="T20" s="26"/>
      <c r="U20" s="3"/>
    </row>
    <row r="21" spans="1:21" ht="15" thickBot="1" x14ac:dyDescent="0.4">
      <c r="A21" s="19"/>
      <c r="B21" s="19"/>
      <c r="C21" s="19" t="str">
        <f>IF((G23="Q3,"),#REF!,IF((G23="Q1,"),#REF!,"-"))</f>
        <v>-</v>
      </c>
      <c r="D21" s="3"/>
      <c r="E21" s="3"/>
      <c r="F21" s="3"/>
      <c r="G21" s="3"/>
      <c r="H21" s="3"/>
      <c r="I21" s="19" t="str">
        <f>IF((M23="Q4,"),#REF!,IF((M23="Q2,"),#REF!,"-"))</f>
        <v>-</v>
      </c>
      <c r="J21" s="3"/>
      <c r="K21" s="3"/>
      <c r="L21" s="3"/>
      <c r="M21" s="3"/>
      <c r="N21" s="3"/>
      <c r="O21" s="3"/>
      <c r="P21" s="3"/>
      <c r="Q21" s="26"/>
      <c r="R21" s="26"/>
      <c r="S21" s="26"/>
      <c r="T21" s="26"/>
      <c r="U21" s="3"/>
    </row>
    <row r="22" spans="1:21" x14ac:dyDescent="0.35">
      <c r="A22" s="120"/>
      <c r="B22" s="121"/>
      <c r="C22" s="194" t="s">
        <v>35</v>
      </c>
      <c r="D22" s="195"/>
      <c r="E22" s="195"/>
      <c r="F22" s="195"/>
      <c r="G22" s="196"/>
      <c r="H22" s="122"/>
      <c r="I22" s="194" t="s">
        <v>36</v>
      </c>
      <c r="J22" s="195"/>
      <c r="K22" s="195"/>
      <c r="L22" s="195"/>
      <c r="M22" s="196"/>
      <c r="N22" s="122"/>
      <c r="O22" s="185"/>
      <c r="P22" s="123"/>
      <c r="Q22" s="124"/>
      <c r="R22" s="186"/>
      <c r="S22" s="127"/>
      <c r="T22" s="3"/>
      <c r="U22" s="3"/>
    </row>
    <row r="23" spans="1:21" x14ac:dyDescent="0.35">
      <c r="A23" s="128" t="s">
        <v>37</v>
      </c>
      <c r="B23" s="129" t="s">
        <v>38</v>
      </c>
      <c r="C23" s="130" t="str">
        <f>CONCATENATE("fG",RIGHT(LEFT(G23,2),1),",")</f>
        <v>fG3,</v>
      </c>
      <c r="D23" s="131" t="s">
        <v>39</v>
      </c>
      <c r="E23" s="40" t="s">
        <v>40</v>
      </c>
      <c r="F23" s="131" t="s">
        <v>41</v>
      </c>
      <c r="G23" s="132" t="s">
        <v>42</v>
      </c>
      <c r="H23" s="19"/>
      <c r="I23" s="130" t="str">
        <f>CONCATENATE("fG",RIGHT(LEFT(M23,2),1),",")</f>
        <v>fG4,</v>
      </c>
      <c r="J23" s="131" t="s">
        <v>43</v>
      </c>
      <c r="K23" s="40" t="s">
        <v>44</v>
      </c>
      <c r="L23" s="131" t="s">
        <v>45</v>
      </c>
      <c r="M23" s="132" t="s">
        <v>46</v>
      </c>
      <c r="N23" s="42"/>
      <c r="O23" s="136" t="s">
        <v>47</v>
      </c>
      <c r="P23" s="130" t="s">
        <v>48</v>
      </c>
      <c r="Q23" s="133" t="str">
        <f>IF(Q24="м.куб","dV","dM")</f>
        <v>dM</v>
      </c>
      <c r="R23" s="132" t="s">
        <v>49</v>
      </c>
      <c r="S23" s="136" t="s">
        <v>50</v>
      </c>
      <c r="T23" s="3"/>
      <c r="U23" s="3"/>
    </row>
    <row r="24" spans="1:21" ht="15" thickBot="1" x14ac:dyDescent="0.4">
      <c r="A24" s="137"/>
      <c r="B24" s="138"/>
      <c r="C24" s="139" t="s">
        <v>51</v>
      </c>
      <c r="D24" s="140" t="s">
        <v>52</v>
      </c>
      <c r="E24" s="141" t="s">
        <v>53</v>
      </c>
      <c r="F24" s="140" t="s">
        <v>6</v>
      </c>
      <c r="G24" s="142" t="s">
        <v>54</v>
      </c>
      <c r="H24" s="143" t="s">
        <v>55</v>
      </c>
      <c r="I24" s="139" t="s">
        <v>51</v>
      </c>
      <c r="J24" s="140" t="s">
        <v>52</v>
      </c>
      <c r="K24" s="141" t="s">
        <v>53</v>
      </c>
      <c r="L24" s="140" t="s">
        <v>6</v>
      </c>
      <c r="M24" s="142" t="s">
        <v>54</v>
      </c>
      <c r="N24" s="144" t="s">
        <v>56</v>
      </c>
      <c r="O24" s="147" t="s">
        <v>57</v>
      </c>
      <c r="P24" s="139" t="s">
        <v>58</v>
      </c>
      <c r="Q24" s="145" t="str">
        <f>F24</f>
        <v/>
      </c>
      <c r="R24" s="187" t="s">
        <v>54</v>
      </c>
      <c r="S24" s="147" t="s">
        <v>59</v>
      </c>
      <c r="T24" s="3"/>
      <c r="U24" s="3"/>
    </row>
    <row r="25" spans="1:21" x14ac:dyDescent="0.35">
      <c r="A25" s="148" t="s">
        <v>208</v>
      </c>
      <c r="B25" s="190">
        <v>24</v>
      </c>
      <c r="C25" s="150" t="s">
        <v>61</v>
      </c>
      <c r="D25" s="151">
        <v>64.16</v>
      </c>
      <c r="E25" s="151">
        <v>6.83</v>
      </c>
      <c r="F25" s="152">
        <v>84.58</v>
      </c>
      <c r="G25" s="153">
        <v>86.2</v>
      </c>
      <c r="H25" s="154"/>
      <c r="I25" s="155" t="s">
        <v>61</v>
      </c>
      <c r="J25" s="151">
        <v>55.98</v>
      </c>
      <c r="K25" s="151">
        <v>5.23</v>
      </c>
      <c r="L25" s="152">
        <v>60.54</v>
      </c>
      <c r="M25" s="156">
        <v>61.49</v>
      </c>
      <c r="N25" s="157"/>
      <c r="O25" s="188" t="s">
        <v>61</v>
      </c>
      <c r="P25" s="158">
        <f t="shared" ref="P25:P88" si="0">IF(OR(D25="",D25="-",J25="",J25="-"),"",D25-J25)</f>
        <v>8.18</v>
      </c>
      <c r="Q25" s="159">
        <v>24.04</v>
      </c>
      <c r="R25" s="159">
        <v>24.71</v>
      </c>
      <c r="S25" s="162">
        <v>2.0409999999999999</v>
      </c>
      <c r="T25" s="3"/>
      <c r="U25" s="3"/>
    </row>
    <row r="26" spans="1:21" x14ac:dyDescent="0.35">
      <c r="A26" s="148" t="s">
        <v>209</v>
      </c>
      <c r="B26" s="190">
        <v>24</v>
      </c>
      <c r="C26" s="150" t="s">
        <v>61</v>
      </c>
      <c r="D26" s="151">
        <v>64.13</v>
      </c>
      <c r="E26" s="151">
        <v>6.83</v>
      </c>
      <c r="F26" s="152">
        <v>86.37</v>
      </c>
      <c r="G26" s="153">
        <v>88</v>
      </c>
      <c r="H26" s="154"/>
      <c r="I26" s="155" t="s">
        <v>61</v>
      </c>
      <c r="J26" s="151">
        <v>55.79</v>
      </c>
      <c r="K26" s="151">
        <v>5.23</v>
      </c>
      <c r="L26" s="152">
        <v>59.81</v>
      </c>
      <c r="M26" s="156">
        <v>60.74</v>
      </c>
      <c r="N26" s="157"/>
      <c r="O26" s="188" t="s">
        <v>61</v>
      </c>
      <c r="P26" s="158">
        <f t="shared" si="0"/>
        <v>8.3399999999999963</v>
      </c>
      <c r="Q26" s="159">
        <v>26.56</v>
      </c>
      <c r="R26" s="159">
        <v>27.26</v>
      </c>
      <c r="S26" s="162">
        <v>2.2029999999999998</v>
      </c>
      <c r="T26" s="3"/>
      <c r="U26" s="3"/>
    </row>
    <row r="27" spans="1:21" x14ac:dyDescent="0.35">
      <c r="A27" s="148" t="s">
        <v>210</v>
      </c>
      <c r="B27" s="190">
        <v>24</v>
      </c>
      <c r="C27" s="150" t="s">
        <v>61</v>
      </c>
      <c r="D27" s="151">
        <v>64.069999999999993</v>
      </c>
      <c r="E27" s="151">
        <v>6.83</v>
      </c>
      <c r="F27" s="152">
        <v>83.16</v>
      </c>
      <c r="G27" s="153">
        <v>84.75</v>
      </c>
      <c r="H27" s="154"/>
      <c r="I27" s="155" t="s">
        <v>61</v>
      </c>
      <c r="J27" s="151">
        <v>55.66</v>
      </c>
      <c r="K27" s="151">
        <v>5.23</v>
      </c>
      <c r="L27" s="152">
        <v>60.49</v>
      </c>
      <c r="M27" s="156">
        <v>61.43</v>
      </c>
      <c r="N27" s="157"/>
      <c r="O27" s="188" t="s">
        <v>61</v>
      </c>
      <c r="P27" s="158">
        <f t="shared" si="0"/>
        <v>8.4099999999999966</v>
      </c>
      <c r="Q27" s="159">
        <v>22.67</v>
      </c>
      <c r="R27" s="159">
        <v>23.32</v>
      </c>
      <c r="S27" s="162">
        <v>1.966</v>
      </c>
      <c r="T27" s="3"/>
      <c r="U27" s="3"/>
    </row>
    <row r="28" spans="1:21" x14ac:dyDescent="0.35">
      <c r="A28" s="148" t="s">
        <v>211</v>
      </c>
      <c r="B28" s="190">
        <v>24</v>
      </c>
      <c r="C28" s="150" t="s">
        <v>61</v>
      </c>
      <c r="D28" s="151">
        <v>64.17</v>
      </c>
      <c r="E28" s="151">
        <v>6.83</v>
      </c>
      <c r="F28" s="152">
        <v>83.05</v>
      </c>
      <c r="G28" s="153">
        <v>84.64</v>
      </c>
      <c r="H28" s="154"/>
      <c r="I28" s="155" t="s">
        <v>61</v>
      </c>
      <c r="J28" s="151">
        <v>55.77</v>
      </c>
      <c r="K28" s="151">
        <v>5.23</v>
      </c>
      <c r="L28" s="152">
        <v>60.23</v>
      </c>
      <c r="M28" s="156">
        <v>61.16</v>
      </c>
      <c r="N28" s="157"/>
      <c r="O28" s="188" t="s">
        <v>61</v>
      </c>
      <c r="P28" s="158">
        <f t="shared" si="0"/>
        <v>8.3999999999999986</v>
      </c>
      <c r="Q28" s="159">
        <v>22.82</v>
      </c>
      <c r="R28" s="159">
        <v>23.48</v>
      </c>
      <c r="S28" s="162">
        <v>1.974</v>
      </c>
      <c r="T28" s="3"/>
      <c r="U28" s="3"/>
    </row>
    <row r="29" spans="1:21" x14ac:dyDescent="0.35">
      <c r="A29" s="148" t="s">
        <v>212</v>
      </c>
      <c r="B29" s="190">
        <v>24</v>
      </c>
      <c r="C29" s="150" t="s">
        <v>61</v>
      </c>
      <c r="D29" s="151">
        <v>64.14</v>
      </c>
      <c r="E29" s="151">
        <v>6.83</v>
      </c>
      <c r="F29" s="152">
        <v>83.4</v>
      </c>
      <c r="G29" s="153">
        <v>84.99</v>
      </c>
      <c r="H29" s="154"/>
      <c r="I29" s="155" t="s">
        <v>61</v>
      </c>
      <c r="J29" s="151">
        <v>55.75</v>
      </c>
      <c r="K29" s="151">
        <v>5.23</v>
      </c>
      <c r="L29" s="152">
        <v>61.18</v>
      </c>
      <c r="M29" s="156">
        <v>62.12</v>
      </c>
      <c r="N29" s="157"/>
      <c r="O29" s="188" t="s">
        <v>61</v>
      </c>
      <c r="P29" s="158">
        <f t="shared" si="0"/>
        <v>8.39</v>
      </c>
      <c r="Q29" s="159">
        <v>22.22</v>
      </c>
      <c r="R29" s="159">
        <v>22.87</v>
      </c>
      <c r="S29" s="162">
        <v>1.94</v>
      </c>
      <c r="T29" s="3"/>
      <c r="U29" s="3"/>
    </row>
    <row r="30" spans="1:21" x14ac:dyDescent="0.35">
      <c r="A30" s="148" t="s">
        <v>213</v>
      </c>
      <c r="B30" s="190">
        <v>24</v>
      </c>
      <c r="C30" s="150" t="s">
        <v>61</v>
      </c>
      <c r="D30" s="151">
        <v>64.180000000000007</v>
      </c>
      <c r="E30" s="151">
        <v>6.83</v>
      </c>
      <c r="F30" s="152">
        <v>81.63</v>
      </c>
      <c r="G30" s="153">
        <v>83.17</v>
      </c>
      <c r="H30" s="154"/>
      <c r="I30" s="155" t="s">
        <v>61</v>
      </c>
      <c r="J30" s="151">
        <v>55.57</v>
      </c>
      <c r="K30" s="151">
        <v>5.23</v>
      </c>
      <c r="L30" s="152">
        <v>59.22</v>
      </c>
      <c r="M30" s="156">
        <v>60.12</v>
      </c>
      <c r="N30" s="157"/>
      <c r="O30" s="188" t="s">
        <v>61</v>
      </c>
      <c r="P30" s="158">
        <f t="shared" si="0"/>
        <v>8.6100000000000065</v>
      </c>
      <c r="Q30" s="159">
        <v>22.41</v>
      </c>
      <c r="R30" s="159">
        <v>23.05</v>
      </c>
      <c r="S30" s="162">
        <v>1.95</v>
      </c>
      <c r="T30" s="3"/>
      <c r="U30" s="3"/>
    </row>
    <row r="31" spans="1:21" x14ac:dyDescent="0.35">
      <c r="A31" s="148" t="s">
        <v>214</v>
      </c>
      <c r="B31" s="190">
        <v>24</v>
      </c>
      <c r="C31" s="150" t="s">
        <v>61</v>
      </c>
      <c r="D31" s="151">
        <v>64.13</v>
      </c>
      <c r="E31" s="151">
        <v>6.83</v>
      </c>
      <c r="F31" s="152">
        <v>80.67</v>
      </c>
      <c r="G31" s="153">
        <v>82.21</v>
      </c>
      <c r="H31" s="154"/>
      <c r="I31" s="155" t="s">
        <v>61</v>
      </c>
      <c r="J31" s="151">
        <v>55.58</v>
      </c>
      <c r="K31" s="151">
        <v>5.23</v>
      </c>
      <c r="L31" s="152">
        <v>60.23</v>
      </c>
      <c r="M31" s="156">
        <v>61.16</v>
      </c>
      <c r="N31" s="157"/>
      <c r="O31" s="188" t="s">
        <v>61</v>
      </c>
      <c r="P31" s="158">
        <f t="shared" si="0"/>
        <v>8.5499999999999972</v>
      </c>
      <c r="Q31" s="159">
        <v>20.440000000000001</v>
      </c>
      <c r="R31" s="159">
        <v>21.05</v>
      </c>
      <c r="S31" s="162">
        <v>1.827</v>
      </c>
      <c r="T31" s="3"/>
      <c r="U31" s="3"/>
    </row>
    <row r="32" spans="1:21" x14ac:dyDescent="0.35">
      <c r="A32" s="148" t="s">
        <v>215</v>
      </c>
      <c r="B32" s="190">
        <v>24</v>
      </c>
      <c r="C32" s="150" t="s">
        <v>61</v>
      </c>
      <c r="D32" s="151">
        <v>64.14</v>
      </c>
      <c r="E32" s="151">
        <v>6.83</v>
      </c>
      <c r="F32" s="152">
        <v>83.68</v>
      </c>
      <c r="G32" s="153">
        <v>85.26</v>
      </c>
      <c r="H32" s="154"/>
      <c r="I32" s="155" t="s">
        <v>61</v>
      </c>
      <c r="J32" s="151">
        <v>55.74</v>
      </c>
      <c r="K32" s="151">
        <v>5.23</v>
      </c>
      <c r="L32" s="152">
        <v>58.98</v>
      </c>
      <c r="M32" s="156">
        <v>59.9</v>
      </c>
      <c r="N32" s="157"/>
      <c r="O32" s="188" t="s">
        <v>61</v>
      </c>
      <c r="P32" s="158">
        <f t="shared" si="0"/>
        <v>8.3999999999999986</v>
      </c>
      <c r="Q32" s="159">
        <v>24.7</v>
      </c>
      <c r="R32" s="159">
        <v>25.36</v>
      </c>
      <c r="S32" s="162">
        <v>2.08</v>
      </c>
      <c r="T32" s="3"/>
      <c r="U32" s="3"/>
    </row>
    <row r="33" spans="1:21" x14ac:dyDescent="0.35">
      <c r="A33" s="148" t="s">
        <v>216</v>
      </c>
      <c r="B33" s="190">
        <v>24</v>
      </c>
      <c r="C33" s="150" t="s">
        <v>61</v>
      </c>
      <c r="D33" s="151">
        <v>63.88</v>
      </c>
      <c r="E33" s="151">
        <v>6.83</v>
      </c>
      <c r="F33" s="152">
        <v>85.43</v>
      </c>
      <c r="G33" s="153">
        <v>87.03</v>
      </c>
      <c r="H33" s="154"/>
      <c r="I33" s="155" t="s">
        <v>61</v>
      </c>
      <c r="J33" s="151">
        <v>55.55</v>
      </c>
      <c r="K33" s="151">
        <v>5.23</v>
      </c>
      <c r="L33" s="152">
        <v>56.96</v>
      </c>
      <c r="M33" s="156">
        <v>57.81</v>
      </c>
      <c r="N33" s="157"/>
      <c r="O33" s="188" t="s">
        <v>61</v>
      </c>
      <c r="P33" s="158">
        <f t="shared" si="0"/>
        <v>8.3300000000000054</v>
      </c>
      <c r="Q33" s="159">
        <v>28.47</v>
      </c>
      <c r="R33" s="159">
        <v>29.22</v>
      </c>
      <c r="S33" s="162">
        <v>2.2930000000000001</v>
      </c>
      <c r="T33" s="3"/>
      <c r="U33" s="3"/>
    </row>
    <row r="34" spans="1:21" x14ac:dyDescent="0.35">
      <c r="A34" s="148" t="s">
        <v>217</v>
      </c>
      <c r="B34" s="190">
        <v>24</v>
      </c>
      <c r="C34" s="150" t="s">
        <v>61</v>
      </c>
      <c r="D34" s="151">
        <v>64.150000000000006</v>
      </c>
      <c r="E34" s="151">
        <v>6.83</v>
      </c>
      <c r="F34" s="152">
        <v>80.430000000000007</v>
      </c>
      <c r="G34" s="153">
        <v>81.96</v>
      </c>
      <c r="H34" s="154"/>
      <c r="I34" s="155" t="s">
        <v>61</v>
      </c>
      <c r="J34" s="151">
        <v>56.06</v>
      </c>
      <c r="K34" s="151">
        <v>5.23</v>
      </c>
      <c r="L34" s="152">
        <v>56.63</v>
      </c>
      <c r="M34" s="156">
        <v>57.47</v>
      </c>
      <c r="N34" s="157"/>
      <c r="O34" s="188" t="s">
        <v>61</v>
      </c>
      <c r="P34" s="158">
        <f t="shared" si="0"/>
        <v>8.0900000000000034</v>
      </c>
      <c r="Q34" s="159">
        <v>23.8</v>
      </c>
      <c r="R34" s="159">
        <v>24.49</v>
      </c>
      <c r="S34" s="162">
        <v>1.986</v>
      </c>
      <c r="T34" s="3"/>
      <c r="U34" s="3"/>
    </row>
    <row r="35" spans="1:21" x14ac:dyDescent="0.35">
      <c r="A35" s="148" t="s">
        <v>218</v>
      </c>
      <c r="B35" s="190">
        <v>24</v>
      </c>
      <c r="C35" s="150" t="s">
        <v>61</v>
      </c>
      <c r="D35" s="151">
        <v>64.17</v>
      </c>
      <c r="E35" s="151">
        <v>6.83</v>
      </c>
      <c r="F35" s="152">
        <v>79.91</v>
      </c>
      <c r="G35" s="153">
        <v>81.430000000000007</v>
      </c>
      <c r="H35" s="154"/>
      <c r="I35" s="155" t="s">
        <v>61</v>
      </c>
      <c r="J35" s="151">
        <v>56.42</v>
      </c>
      <c r="K35" s="151">
        <v>5.23</v>
      </c>
      <c r="L35" s="152">
        <v>56.33</v>
      </c>
      <c r="M35" s="156">
        <v>57.2</v>
      </c>
      <c r="N35" s="157"/>
      <c r="O35" s="188" t="s">
        <v>61</v>
      </c>
      <c r="P35" s="158">
        <f t="shared" si="0"/>
        <v>7.75</v>
      </c>
      <c r="Q35" s="159">
        <v>23.58</v>
      </c>
      <c r="R35" s="159">
        <v>24.23</v>
      </c>
      <c r="S35" s="162">
        <v>1.9490000000000001</v>
      </c>
      <c r="T35" s="3"/>
      <c r="U35" s="3"/>
    </row>
    <row r="36" spans="1:21" x14ac:dyDescent="0.35">
      <c r="A36" s="148" t="s">
        <v>219</v>
      </c>
      <c r="B36" s="190">
        <v>24</v>
      </c>
      <c r="C36" s="150" t="s">
        <v>61</v>
      </c>
      <c r="D36" s="151">
        <v>64.150000000000006</v>
      </c>
      <c r="E36" s="151">
        <v>6.83</v>
      </c>
      <c r="F36" s="152">
        <v>78.78</v>
      </c>
      <c r="G36" s="153">
        <v>80.260000000000005</v>
      </c>
      <c r="H36" s="154"/>
      <c r="I36" s="155" t="s">
        <v>61</v>
      </c>
      <c r="J36" s="151">
        <v>56.23</v>
      </c>
      <c r="K36" s="151">
        <v>5.23</v>
      </c>
      <c r="L36" s="152">
        <v>54.87</v>
      </c>
      <c r="M36" s="156">
        <v>55.65</v>
      </c>
      <c r="N36" s="157"/>
      <c r="O36" s="188" t="s">
        <v>61</v>
      </c>
      <c r="P36" s="158">
        <f t="shared" si="0"/>
        <v>7.9200000000000088</v>
      </c>
      <c r="Q36" s="159">
        <v>23.91</v>
      </c>
      <c r="R36" s="159">
        <v>24.61</v>
      </c>
      <c r="S36" s="162">
        <v>1.968</v>
      </c>
      <c r="T36" s="3"/>
      <c r="U36" s="3"/>
    </row>
    <row r="37" spans="1:21" x14ac:dyDescent="0.35">
      <c r="A37" s="148" t="s">
        <v>220</v>
      </c>
      <c r="B37" s="190">
        <v>24</v>
      </c>
      <c r="C37" s="150" t="s">
        <v>61</v>
      </c>
      <c r="D37" s="151">
        <v>64.13</v>
      </c>
      <c r="E37" s="151">
        <v>6.83</v>
      </c>
      <c r="F37" s="152">
        <v>81.05</v>
      </c>
      <c r="G37" s="153">
        <v>82.59</v>
      </c>
      <c r="H37" s="154"/>
      <c r="I37" s="155" t="s">
        <v>61</v>
      </c>
      <c r="J37" s="151">
        <v>56.28</v>
      </c>
      <c r="K37" s="151">
        <v>5.23</v>
      </c>
      <c r="L37" s="152">
        <v>55.11</v>
      </c>
      <c r="M37" s="156">
        <v>55.95</v>
      </c>
      <c r="N37" s="157"/>
      <c r="O37" s="188" t="s">
        <v>61</v>
      </c>
      <c r="P37" s="158">
        <f t="shared" si="0"/>
        <v>7.8499999999999943</v>
      </c>
      <c r="Q37" s="159">
        <v>25.94</v>
      </c>
      <c r="R37" s="159">
        <v>26.64</v>
      </c>
      <c r="S37" s="162">
        <v>2.097</v>
      </c>
      <c r="T37" s="3"/>
      <c r="U37" s="3"/>
    </row>
    <row r="38" spans="1:21" x14ac:dyDescent="0.35">
      <c r="A38" s="148" t="s">
        <v>221</v>
      </c>
      <c r="B38" s="190">
        <v>24</v>
      </c>
      <c r="C38" s="150" t="s">
        <v>61</v>
      </c>
      <c r="D38" s="151">
        <v>64.16</v>
      </c>
      <c r="E38" s="151">
        <v>6.83</v>
      </c>
      <c r="F38" s="152">
        <v>77.849999999999994</v>
      </c>
      <c r="G38" s="153">
        <v>79.319999999999993</v>
      </c>
      <c r="H38" s="154"/>
      <c r="I38" s="155" t="s">
        <v>61</v>
      </c>
      <c r="J38" s="151">
        <v>56.14</v>
      </c>
      <c r="K38" s="151">
        <v>5.23</v>
      </c>
      <c r="L38" s="152">
        <v>54.47</v>
      </c>
      <c r="M38" s="156">
        <v>55.23</v>
      </c>
      <c r="N38" s="157"/>
      <c r="O38" s="188" t="s">
        <v>61</v>
      </c>
      <c r="P38" s="158">
        <f t="shared" si="0"/>
        <v>8.019999999999996</v>
      </c>
      <c r="Q38" s="159">
        <v>23.38</v>
      </c>
      <c r="R38" s="159">
        <v>24.09</v>
      </c>
      <c r="S38" s="162">
        <v>1.9359999999999999</v>
      </c>
      <c r="T38" s="3"/>
      <c r="U38" s="3"/>
    </row>
    <row r="39" spans="1:21" x14ac:dyDescent="0.35">
      <c r="A39" s="148" t="s">
        <v>222</v>
      </c>
      <c r="B39" s="190">
        <v>24</v>
      </c>
      <c r="C39" s="150" t="s">
        <v>61</v>
      </c>
      <c r="D39" s="151">
        <v>64.14</v>
      </c>
      <c r="E39" s="151">
        <v>6.83</v>
      </c>
      <c r="F39" s="152">
        <v>79.209999999999994</v>
      </c>
      <c r="G39" s="153">
        <v>80.73</v>
      </c>
      <c r="H39" s="154"/>
      <c r="I39" s="155" t="s">
        <v>61</v>
      </c>
      <c r="J39" s="151">
        <v>56.42</v>
      </c>
      <c r="K39" s="151">
        <v>5.23</v>
      </c>
      <c r="L39" s="152">
        <v>55.55</v>
      </c>
      <c r="M39" s="156">
        <v>56.42</v>
      </c>
      <c r="N39" s="157"/>
      <c r="O39" s="188" t="s">
        <v>61</v>
      </c>
      <c r="P39" s="158">
        <f t="shared" si="0"/>
        <v>7.7199999999999989</v>
      </c>
      <c r="Q39" s="159">
        <v>23.66</v>
      </c>
      <c r="R39" s="159">
        <v>24.31</v>
      </c>
      <c r="S39" s="162">
        <v>1.948</v>
      </c>
      <c r="T39" s="3"/>
      <c r="U39" s="3"/>
    </row>
    <row r="40" spans="1:21" x14ac:dyDescent="0.35">
      <c r="A40" s="148" t="s">
        <v>223</v>
      </c>
      <c r="B40" s="190">
        <v>24</v>
      </c>
      <c r="C40" s="150" t="s">
        <v>61</v>
      </c>
      <c r="D40" s="151">
        <v>63.68</v>
      </c>
      <c r="E40" s="151">
        <v>6.83</v>
      </c>
      <c r="F40" s="152">
        <v>82.26</v>
      </c>
      <c r="G40" s="153">
        <v>83.82</v>
      </c>
      <c r="H40" s="154"/>
      <c r="I40" s="155" t="s">
        <v>61</v>
      </c>
      <c r="J40" s="151">
        <v>56.11</v>
      </c>
      <c r="K40" s="151">
        <v>5.23</v>
      </c>
      <c r="L40" s="152">
        <v>52.99</v>
      </c>
      <c r="M40" s="156">
        <v>53.73</v>
      </c>
      <c r="N40" s="157"/>
      <c r="O40" s="188" t="s">
        <v>61</v>
      </c>
      <c r="P40" s="158">
        <f t="shared" si="0"/>
        <v>7.57</v>
      </c>
      <c r="Q40" s="159">
        <v>29.27</v>
      </c>
      <c r="R40" s="159">
        <v>30.09</v>
      </c>
      <c r="S40" s="162">
        <v>2.2690000000000001</v>
      </c>
      <c r="T40" s="3"/>
      <c r="U40" s="3"/>
    </row>
    <row r="41" spans="1:21" x14ac:dyDescent="0.35">
      <c r="A41" s="148" t="s">
        <v>224</v>
      </c>
      <c r="B41" s="190">
        <v>24</v>
      </c>
      <c r="C41" s="150" t="s">
        <v>61</v>
      </c>
      <c r="D41" s="151">
        <v>64.040000000000006</v>
      </c>
      <c r="E41" s="151">
        <v>6.83</v>
      </c>
      <c r="F41" s="152">
        <v>77.930000000000007</v>
      </c>
      <c r="G41" s="153">
        <v>79.41</v>
      </c>
      <c r="H41" s="154"/>
      <c r="I41" s="155" t="s">
        <v>61</v>
      </c>
      <c r="J41" s="151">
        <v>56.34</v>
      </c>
      <c r="K41" s="151">
        <v>5.23</v>
      </c>
      <c r="L41" s="152">
        <v>55.45</v>
      </c>
      <c r="M41" s="156">
        <v>56.29</v>
      </c>
      <c r="N41" s="157"/>
      <c r="O41" s="188" t="s">
        <v>61</v>
      </c>
      <c r="P41" s="158">
        <f t="shared" si="0"/>
        <v>7.7000000000000028</v>
      </c>
      <c r="Q41" s="159">
        <v>22.48</v>
      </c>
      <c r="R41" s="159">
        <v>23.12</v>
      </c>
      <c r="S41" s="162">
        <v>1.8680000000000001</v>
      </c>
      <c r="T41" s="3"/>
      <c r="U41" s="3"/>
    </row>
    <row r="42" spans="1:21" x14ac:dyDescent="0.35">
      <c r="A42" s="148" t="s">
        <v>225</v>
      </c>
      <c r="B42" s="190">
        <v>24</v>
      </c>
      <c r="C42" s="150" t="s">
        <v>61</v>
      </c>
      <c r="D42" s="151">
        <v>64.010000000000005</v>
      </c>
      <c r="E42" s="151">
        <v>6.83</v>
      </c>
      <c r="F42" s="152">
        <v>76.650000000000006</v>
      </c>
      <c r="G42" s="153">
        <v>78.12</v>
      </c>
      <c r="H42" s="154"/>
      <c r="I42" s="155" t="s">
        <v>61</v>
      </c>
      <c r="J42" s="151">
        <v>56.24</v>
      </c>
      <c r="K42" s="151">
        <v>5.23</v>
      </c>
      <c r="L42" s="152">
        <v>54.32</v>
      </c>
      <c r="M42" s="156">
        <v>55.07</v>
      </c>
      <c r="N42" s="157"/>
      <c r="O42" s="188" t="s">
        <v>61</v>
      </c>
      <c r="P42" s="158">
        <f t="shared" si="0"/>
        <v>7.7700000000000031</v>
      </c>
      <c r="Q42" s="159">
        <v>22.33</v>
      </c>
      <c r="R42" s="159">
        <v>23.05</v>
      </c>
      <c r="S42" s="162">
        <v>1.853</v>
      </c>
      <c r="T42" s="3"/>
      <c r="U42" s="3"/>
    </row>
    <row r="43" spans="1:21" x14ac:dyDescent="0.35">
      <c r="A43" s="148" t="s">
        <v>226</v>
      </c>
      <c r="B43" s="190">
        <v>24</v>
      </c>
      <c r="C43" s="150" t="s">
        <v>61</v>
      </c>
      <c r="D43" s="151">
        <v>63.97</v>
      </c>
      <c r="E43" s="151">
        <v>6.83</v>
      </c>
      <c r="F43" s="152">
        <v>78.67</v>
      </c>
      <c r="G43" s="153">
        <v>80.17</v>
      </c>
      <c r="H43" s="154"/>
      <c r="I43" s="155" t="s">
        <v>61</v>
      </c>
      <c r="J43" s="151">
        <v>56.34</v>
      </c>
      <c r="K43" s="151">
        <v>5.23</v>
      </c>
      <c r="L43" s="152">
        <v>55.5</v>
      </c>
      <c r="M43" s="156">
        <v>56.34</v>
      </c>
      <c r="N43" s="157"/>
      <c r="O43" s="188" t="s">
        <v>61</v>
      </c>
      <c r="P43" s="158">
        <f t="shared" si="0"/>
        <v>7.6299999999999955</v>
      </c>
      <c r="Q43" s="159">
        <v>23.17</v>
      </c>
      <c r="R43" s="159">
        <v>23.83</v>
      </c>
      <c r="S43" s="162">
        <v>1.907</v>
      </c>
      <c r="T43" s="3"/>
      <c r="U43" s="3"/>
    </row>
    <row r="44" spans="1:21" x14ac:dyDescent="0.35">
      <c r="A44" s="148" t="s">
        <v>227</v>
      </c>
      <c r="B44" s="190">
        <v>24</v>
      </c>
      <c r="C44" s="150" t="s">
        <v>61</v>
      </c>
      <c r="D44" s="151">
        <v>64.11</v>
      </c>
      <c r="E44" s="151">
        <v>6.83</v>
      </c>
      <c r="F44" s="152">
        <v>79.34</v>
      </c>
      <c r="G44" s="153">
        <v>80.83</v>
      </c>
      <c r="H44" s="154"/>
      <c r="I44" s="155" t="s">
        <v>61</v>
      </c>
      <c r="J44" s="151">
        <v>56.3</v>
      </c>
      <c r="K44" s="151">
        <v>5.23</v>
      </c>
      <c r="L44" s="152">
        <v>56.82</v>
      </c>
      <c r="M44" s="156">
        <v>57.71</v>
      </c>
      <c r="N44" s="157"/>
      <c r="O44" s="188" t="s">
        <v>61</v>
      </c>
      <c r="P44" s="158">
        <f t="shared" si="0"/>
        <v>7.8100000000000023</v>
      </c>
      <c r="Q44" s="159">
        <v>22.52</v>
      </c>
      <c r="R44" s="159">
        <v>23.12</v>
      </c>
      <c r="S44" s="162">
        <v>1.8879999999999999</v>
      </c>
      <c r="T44" s="3"/>
      <c r="U44" s="3"/>
    </row>
    <row r="45" spans="1:21" x14ac:dyDescent="0.35">
      <c r="A45" s="148" t="s">
        <v>228</v>
      </c>
      <c r="B45" s="190">
        <v>24</v>
      </c>
      <c r="C45" s="150" t="s">
        <v>61</v>
      </c>
      <c r="D45" s="151">
        <v>64.19</v>
      </c>
      <c r="E45" s="151">
        <v>6.83</v>
      </c>
      <c r="F45" s="152">
        <v>77.14</v>
      </c>
      <c r="G45" s="153">
        <v>78.599999999999994</v>
      </c>
      <c r="H45" s="154"/>
      <c r="I45" s="155" t="s">
        <v>61</v>
      </c>
      <c r="J45" s="151">
        <v>56.33</v>
      </c>
      <c r="K45" s="151">
        <v>5.23</v>
      </c>
      <c r="L45" s="152">
        <v>56.43</v>
      </c>
      <c r="M45" s="156">
        <v>57.26</v>
      </c>
      <c r="N45" s="157"/>
      <c r="O45" s="188" t="s">
        <v>61</v>
      </c>
      <c r="P45" s="158">
        <f t="shared" si="0"/>
        <v>7.8599999999999994</v>
      </c>
      <c r="Q45" s="159">
        <v>20.71</v>
      </c>
      <c r="R45" s="159">
        <v>21.34</v>
      </c>
      <c r="S45" s="162">
        <v>1.7749999999999999</v>
      </c>
      <c r="T45" s="3"/>
      <c r="U45" s="3"/>
    </row>
    <row r="46" spans="1:21" x14ac:dyDescent="0.35">
      <c r="A46" s="148" t="s">
        <v>229</v>
      </c>
      <c r="B46" s="190">
        <v>24</v>
      </c>
      <c r="C46" s="150" t="s">
        <v>61</v>
      </c>
      <c r="D46" s="151">
        <v>64.22</v>
      </c>
      <c r="E46" s="151">
        <v>6.83</v>
      </c>
      <c r="F46" s="152">
        <v>82.12</v>
      </c>
      <c r="G46" s="153">
        <v>83.71</v>
      </c>
      <c r="H46" s="154"/>
      <c r="I46" s="155" t="s">
        <v>61</v>
      </c>
      <c r="J46" s="151">
        <v>56.47</v>
      </c>
      <c r="K46" s="151">
        <v>5.23</v>
      </c>
      <c r="L46" s="152">
        <v>54.79</v>
      </c>
      <c r="M46" s="156">
        <v>55.61</v>
      </c>
      <c r="N46" s="157"/>
      <c r="O46" s="188" t="s">
        <v>61</v>
      </c>
      <c r="P46" s="158">
        <f t="shared" si="0"/>
        <v>7.75</v>
      </c>
      <c r="Q46" s="159">
        <v>27.33</v>
      </c>
      <c r="R46" s="159">
        <v>28.1</v>
      </c>
      <c r="S46" s="162">
        <v>2.1819999999999999</v>
      </c>
      <c r="T46" s="3"/>
      <c r="U46" s="3"/>
    </row>
    <row r="47" spans="1:21" x14ac:dyDescent="0.35">
      <c r="A47" s="148" t="s">
        <v>230</v>
      </c>
      <c r="B47" s="190">
        <v>24</v>
      </c>
      <c r="C47" s="150" t="s">
        <v>61</v>
      </c>
      <c r="D47" s="151">
        <v>63.74</v>
      </c>
      <c r="E47" s="151">
        <v>6.83</v>
      </c>
      <c r="F47" s="152">
        <v>81.78</v>
      </c>
      <c r="G47" s="153">
        <v>83.33</v>
      </c>
      <c r="H47" s="154"/>
      <c r="I47" s="155" t="s">
        <v>61</v>
      </c>
      <c r="J47" s="151">
        <v>56.05</v>
      </c>
      <c r="K47" s="151">
        <v>5.23</v>
      </c>
      <c r="L47" s="152">
        <v>54.59</v>
      </c>
      <c r="M47" s="156">
        <v>55.4</v>
      </c>
      <c r="N47" s="157"/>
      <c r="O47" s="188" t="s">
        <v>61</v>
      </c>
      <c r="P47" s="158">
        <f t="shared" si="0"/>
        <v>7.6900000000000048</v>
      </c>
      <c r="Q47" s="159">
        <v>27.19</v>
      </c>
      <c r="R47" s="159">
        <v>27.93</v>
      </c>
      <c r="S47" s="162">
        <v>2.1549999999999998</v>
      </c>
      <c r="T47" s="3"/>
      <c r="U47" s="3"/>
    </row>
    <row r="48" spans="1:21" x14ac:dyDescent="0.35">
      <c r="A48" s="148" t="s">
        <v>231</v>
      </c>
      <c r="B48" s="190">
        <v>24</v>
      </c>
      <c r="C48" s="150" t="s">
        <v>61</v>
      </c>
      <c r="D48" s="151">
        <v>64.11</v>
      </c>
      <c r="E48" s="151">
        <v>6.83</v>
      </c>
      <c r="F48" s="152">
        <v>78.34</v>
      </c>
      <c r="G48" s="153">
        <v>79.84</v>
      </c>
      <c r="H48" s="154"/>
      <c r="I48" s="155" t="s">
        <v>61</v>
      </c>
      <c r="J48" s="151">
        <v>56.29</v>
      </c>
      <c r="K48" s="151">
        <v>5.23</v>
      </c>
      <c r="L48" s="152">
        <v>55.73</v>
      </c>
      <c r="M48" s="156">
        <v>56.59</v>
      </c>
      <c r="N48" s="157"/>
      <c r="O48" s="188" t="s">
        <v>61</v>
      </c>
      <c r="P48" s="158">
        <f t="shared" si="0"/>
        <v>7.82</v>
      </c>
      <c r="Q48" s="159">
        <v>22.61</v>
      </c>
      <c r="R48" s="159">
        <v>23.25</v>
      </c>
      <c r="S48" s="162">
        <v>1.8879999999999999</v>
      </c>
      <c r="T48" s="3"/>
      <c r="U48" s="3"/>
    </row>
    <row r="49" spans="1:21" x14ac:dyDescent="0.35">
      <c r="A49" s="148" t="s">
        <v>232</v>
      </c>
      <c r="B49" s="190">
        <v>24</v>
      </c>
      <c r="C49" s="150" t="s">
        <v>61</v>
      </c>
      <c r="D49" s="151">
        <v>64.05</v>
      </c>
      <c r="E49" s="151">
        <v>6.83</v>
      </c>
      <c r="F49" s="152">
        <v>77.73</v>
      </c>
      <c r="G49" s="153">
        <v>79.2</v>
      </c>
      <c r="H49" s="154"/>
      <c r="I49" s="155" t="s">
        <v>61</v>
      </c>
      <c r="J49" s="151">
        <v>56.21</v>
      </c>
      <c r="K49" s="151">
        <v>5.23</v>
      </c>
      <c r="L49" s="152">
        <v>55.48</v>
      </c>
      <c r="M49" s="156">
        <v>56.28</v>
      </c>
      <c r="N49" s="157"/>
      <c r="O49" s="188" t="s">
        <v>61</v>
      </c>
      <c r="P49" s="158">
        <f t="shared" si="0"/>
        <v>7.8399999999999963</v>
      </c>
      <c r="Q49" s="159">
        <v>22.25</v>
      </c>
      <c r="R49" s="159">
        <v>22.92</v>
      </c>
      <c r="S49" s="162">
        <v>1.8620000000000001</v>
      </c>
      <c r="T49" s="3"/>
      <c r="U49" s="3"/>
    </row>
    <row r="50" spans="1:21" x14ac:dyDescent="0.35">
      <c r="A50" s="148" t="s">
        <v>233</v>
      </c>
      <c r="B50" s="190">
        <v>24</v>
      </c>
      <c r="C50" s="150" t="s">
        <v>61</v>
      </c>
      <c r="D50" s="151">
        <v>64.150000000000006</v>
      </c>
      <c r="E50" s="151">
        <v>6.83</v>
      </c>
      <c r="F50" s="152">
        <v>79.3</v>
      </c>
      <c r="G50" s="153">
        <v>80.81</v>
      </c>
      <c r="H50" s="154"/>
      <c r="I50" s="155" t="s">
        <v>61</v>
      </c>
      <c r="J50" s="151">
        <v>56.26</v>
      </c>
      <c r="K50" s="151">
        <v>5.23</v>
      </c>
      <c r="L50" s="152">
        <v>55.28</v>
      </c>
      <c r="M50" s="156">
        <v>56.09</v>
      </c>
      <c r="N50" s="157"/>
      <c r="O50" s="188" t="s">
        <v>61</v>
      </c>
      <c r="P50" s="158">
        <f t="shared" si="0"/>
        <v>7.8900000000000077</v>
      </c>
      <c r="Q50" s="159">
        <v>24.02</v>
      </c>
      <c r="R50" s="159">
        <v>24.72</v>
      </c>
      <c r="S50" s="162">
        <v>1.9770000000000001</v>
      </c>
      <c r="T50" s="3"/>
      <c r="U50" s="3"/>
    </row>
    <row r="51" spans="1:21" x14ac:dyDescent="0.35">
      <c r="A51" s="148" t="s">
        <v>234</v>
      </c>
      <c r="B51" s="190">
        <v>24</v>
      </c>
      <c r="C51" s="150" t="s">
        <v>61</v>
      </c>
      <c r="D51" s="151">
        <v>64.08</v>
      </c>
      <c r="E51" s="151">
        <v>6.83</v>
      </c>
      <c r="F51" s="152">
        <v>76.09</v>
      </c>
      <c r="G51" s="153">
        <v>77.540000000000006</v>
      </c>
      <c r="H51" s="154"/>
      <c r="I51" s="155" t="s">
        <v>61</v>
      </c>
      <c r="J51" s="151">
        <v>56.22</v>
      </c>
      <c r="K51" s="151">
        <v>5.23</v>
      </c>
      <c r="L51" s="152">
        <v>55.53</v>
      </c>
      <c r="M51" s="156">
        <v>56.34</v>
      </c>
      <c r="N51" s="157"/>
      <c r="O51" s="188" t="s">
        <v>61</v>
      </c>
      <c r="P51" s="158">
        <f t="shared" si="0"/>
        <v>7.8599999999999994</v>
      </c>
      <c r="Q51" s="159">
        <v>20.56</v>
      </c>
      <c r="R51" s="159">
        <v>21.2</v>
      </c>
      <c r="S51" s="162">
        <v>1.7549999999999999</v>
      </c>
      <c r="T51" s="3"/>
      <c r="U51" s="3"/>
    </row>
    <row r="52" spans="1:21" x14ac:dyDescent="0.35">
      <c r="A52" s="148" t="s">
        <v>235</v>
      </c>
      <c r="B52" s="190">
        <v>24</v>
      </c>
      <c r="C52" s="150" t="s">
        <v>61</v>
      </c>
      <c r="D52" s="151">
        <v>64.22</v>
      </c>
      <c r="E52" s="151">
        <v>6.83</v>
      </c>
      <c r="F52" s="152">
        <v>76.319999999999993</v>
      </c>
      <c r="G52" s="153">
        <v>77.8</v>
      </c>
      <c r="H52" s="154"/>
      <c r="I52" s="155" t="s">
        <v>61</v>
      </c>
      <c r="J52" s="151">
        <v>56.25</v>
      </c>
      <c r="K52" s="151">
        <v>5.23</v>
      </c>
      <c r="L52" s="152">
        <v>55.63</v>
      </c>
      <c r="M52" s="156">
        <v>56.44</v>
      </c>
      <c r="N52" s="157"/>
      <c r="O52" s="188" t="s">
        <v>61</v>
      </c>
      <c r="P52" s="158">
        <f t="shared" si="0"/>
        <v>7.9699999999999989</v>
      </c>
      <c r="Q52" s="159">
        <v>20.69</v>
      </c>
      <c r="R52" s="159">
        <v>21.36</v>
      </c>
      <c r="S52" s="162">
        <v>1.772</v>
      </c>
      <c r="T52" s="3"/>
      <c r="U52" s="3"/>
    </row>
    <row r="53" spans="1:21" x14ac:dyDescent="0.35">
      <c r="A53" s="148" t="s">
        <v>6</v>
      </c>
      <c r="B53" s="190" t="s">
        <v>6</v>
      </c>
      <c r="C53" s="150" t="s">
        <v>61</v>
      </c>
      <c r="D53" s="151" t="s">
        <v>6</v>
      </c>
      <c r="E53" s="151" t="s">
        <v>6</v>
      </c>
      <c r="F53" s="152" t="s">
        <v>6</v>
      </c>
      <c r="G53" s="153" t="s">
        <v>6</v>
      </c>
      <c r="H53" s="154"/>
      <c r="I53" s="155" t="s">
        <v>61</v>
      </c>
      <c r="J53" s="151" t="s">
        <v>6</v>
      </c>
      <c r="K53" s="151" t="s">
        <v>6</v>
      </c>
      <c r="L53" s="152" t="s">
        <v>6</v>
      </c>
      <c r="M53" s="156" t="s">
        <v>6</v>
      </c>
      <c r="N53" s="157"/>
      <c r="O53" s="188" t="s">
        <v>6</v>
      </c>
      <c r="P53" s="158" t="str">
        <f t="shared" si="0"/>
        <v/>
      </c>
      <c r="Q53" s="159" t="s">
        <v>6</v>
      </c>
      <c r="R53" s="159" t="s">
        <v>6</v>
      </c>
      <c r="S53" s="162" t="s">
        <v>6</v>
      </c>
      <c r="T53" s="3"/>
      <c r="U53" s="3"/>
    </row>
    <row r="54" spans="1:21" x14ac:dyDescent="0.35">
      <c r="A54" s="148" t="s">
        <v>6</v>
      </c>
      <c r="B54" s="190" t="s">
        <v>6</v>
      </c>
      <c r="C54" s="150" t="s">
        <v>61</v>
      </c>
      <c r="D54" s="151" t="s">
        <v>6</v>
      </c>
      <c r="E54" s="151" t="s">
        <v>6</v>
      </c>
      <c r="F54" s="152" t="s">
        <v>6</v>
      </c>
      <c r="G54" s="153" t="s">
        <v>6</v>
      </c>
      <c r="H54" s="154"/>
      <c r="I54" s="155" t="s">
        <v>61</v>
      </c>
      <c r="J54" s="151" t="s">
        <v>6</v>
      </c>
      <c r="K54" s="151" t="s">
        <v>6</v>
      </c>
      <c r="L54" s="152" t="s">
        <v>6</v>
      </c>
      <c r="M54" s="156" t="s">
        <v>6</v>
      </c>
      <c r="N54" s="157"/>
      <c r="O54" s="188" t="s">
        <v>6</v>
      </c>
      <c r="P54" s="158" t="str">
        <f t="shared" si="0"/>
        <v/>
      </c>
      <c r="Q54" s="159" t="s">
        <v>6</v>
      </c>
      <c r="R54" s="159" t="s">
        <v>6</v>
      </c>
      <c r="S54" s="162" t="s">
        <v>6</v>
      </c>
      <c r="T54" s="3"/>
      <c r="U54" s="3"/>
    </row>
    <row r="55" spans="1:21" x14ac:dyDescent="0.35">
      <c r="A55" s="148" t="s">
        <v>6</v>
      </c>
      <c r="B55" s="190" t="s">
        <v>6</v>
      </c>
      <c r="C55" s="150" t="s">
        <v>61</v>
      </c>
      <c r="D55" s="151" t="s">
        <v>6</v>
      </c>
      <c r="E55" s="151" t="s">
        <v>6</v>
      </c>
      <c r="F55" s="152" t="s">
        <v>6</v>
      </c>
      <c r="G55" s="153" t="s">
        <v>6</v>
      </c>
      <c r="H55" s="154"/>
      <c r="I55" s="155" t="s">
        <v>61</v>
      </c>
      <c r="J55" s="151" t="s">
        <v>6</v>
      </c>
      <c r="K55" s="151" t="s">
        <v>6</v>
      </c>
      <c r="L55" s="152" t="s">
        <v>6</v>
      </c>
      <c r="M55" s="156" t="s">
        <v>6</v>
      </c>
      <c r="N55" s="157"/>
      <c r="O55" s="188" t="s">
        <v>6</v>
      </c>
      <c r="P55" s="158" t="str">
        <f t="shared" si="0"/>
        <v/>
      </c>
      <c r="Q55" s="159" t="s">
        <v>6</v>
      </c>
      <c r="R55" s="159" t="s">
        <v>6</v>
      </c>
      <c r="S55" s="162" t="s">
        <v>6</v>
      </c>
      <c r="T55" s="3"/>
      <c r="U55" s="3"/>
    </row>
    <row r="56" spans="1:21" x14ac:dyDescent="0.35">
      <c r="A56" s="148" t="s">
        <v>6</v>
      </c>
      <c r="B56" s="190" t="s">
        <v>6</v>
      </c>
      <c r="C56" s="150" t="s">
        <v>61</v>
      </c>
      <c r="D56" s="151" t="s">
        <v>6</v>
      </c>
      <c r="E56" s="151" t="s">
        <v>6</v>
      </c>
      <c r="F56" s="152" t="s">
        <v>6</v>
      </c>
      <c r="G56" s="153" t="s">
        <v>6</v>
      </c>
      <c r="H56" s="154"/>
      <c r="I56" s="155" t="s">
        <v>61</v>
      </c>
      <c r="J56" s="151" t="s">
        <v>6</v>
      </c>
      <c r="K56" s="151" t="s">
        <v>6</v>
      </c>
      <c r="L56" s="152" t="s">
        <v>6</v>
      </c>
      <c r="M56" s="156" t="s">
        <v>6</v>
      </c>
      <c r="N56" s="157"/>
      <c r="O56" s="188" t="s">
        <v>6</v>
      </c>
      <c r="P56" s="158" t="str">
        <f t="shared" si="0"/>
        <v/>
      </c>
      <c r="Q56" s="159" t="s">
        <v>6</v>
      </c>
      <c r="R56" s="159" t="s">
        <v>6</v>
      </c>
      <c r="S56" s="162" t="s">
        <v>6</v>
      </c>
      <c r="T56" s="3"/>
      <c r="U56" s="3"/>
    </row>
    <row r="57" spans="1:21" x14ac:dyDescent="0.35">
      <c r="A57" s="148" t="s">
        <v>6</v>
      </c>
      <c r="B57" s="190" t="s">
        <v>6</v>
      </c>
      <c r="C57" s="150" t="s">
        <v>61</v>
      </c>
      <c r="D57" s="151" t="s">
        <v>6</v>
      </c>
      <c r="E57" s="151" t="s">
        <v>6</v>
      </c>
      <c r="F57" s="152" t="s">
        <v>6</v>
      </c>
      <c r="G57" s="153" t="s">
        <v>6</v>
      </c>
      <c r="H57" s="154"/>
      <c r="I57" s="155" t="s">
        <v>61</v>
      </c>
      <c r="J57" s="151" t="s">
        <v>6</v>
      </c>
      <c r="K57" s="151" t="s">
        <v>6</v>
      </c>
      <c r="L57" s="152" t="s">
        <v>6</v>
      </c>
      <c r="M57" s="156" t="s">
        <v>6</v>
      </c>
      <c r="N57" s="157"/>
      <c r="O57" s="188" t="s">
        <v>6</v>
      </c>
      <c r="P57" s="158" t="str">
        <f t="shared" si="0"/>
        <v/>
      </c>
      <c r="Q57" s="159" t="s">
        <v>6</v>
      </c>
      <c r="R57" s="159" t="s">
        <v>6</v>
      </c>
      <c r="S57" s="162" t="s">
        <v>6</v>
      </c>
      <c r="T57" s="3"/>
      <c r="U57" s="3"/>
    </row>
    <row r="58" spans="1:21" x14ac:dyDescent="0.35">
      <c r="A58" s="148" t="s">
        <v>6</v>
      </c>
      <c r="B58" s="190" t="s">
        <v>6</v>
      </c>
      <c r="C58" s="150" t="s">
        <v>61</v>
      </c>
      <c r="D58" s="151" t="s">
        <v>6</v>
      </c>
      <c r="E58" s="151" t="s">
        <v>6</v>
      </c>
      <c r="F58" s="152" t="s">
        <v>6</v>
      </c>
      <c r="G58" s="153" t="s">
        <v>6</v>
      </c>
      <c r="H58" s="154"/>
      <c r="I58" s="155" t="s">
        <v>61</v>
      </c>
      <c r="J58" s="151" t="s">
        <v>6</v>
      </c>
      <c r="K58" s="151" t="s">
        <v>6</v>
      </c>
      <c r="L58" s="152" t="s">
        <v>6</v>
      </c>
      <c r="M58" s="156" t="s">
        <v>6</v>
      </c>
      <c r="N58" s="157"/>
      <c r="O58" s="188" t="s">
        <v>6</v>
      </c>
      <c r="P58" s="158" t="str">
        <f t="shared" si="0"/>
        <v/>
      </c>
      <c r="Q58" s="159" t="s">
        <v>6</v>
      </c>
      <c r="R58" s="159" t="s">
        <v>6</v>
      </c>
      <c r="S58" s="162" t="s">
        <v>6</v>
      </c>
      <c r="T58" s="3"/>
      <c r="U58" s="3"/>
    </row>
    <row r="59" spans="1:21" x14ac:dyDescent="0.35">
      <c r="A59" s="148" t="s">
        <v>6</v>
      </c>
      <c r="B59" s="190" t="s">
        <v>6</v>
      </c>
      <c r="C59" s="150" t="s">
        <v>61</v>
      </c>
      <c r="D59" s="151" t="s">
        <v>6</v>
      </c>
      <c r="E59" s="151" t="s">
        <v>6</v>
      </c>
      <c r="F59" s="152" t="s">
        <v>6</v>
      </c>
      <c r="G59" s="153" t="s">
        <v>6</v>
      </c>
      <c r="H59" s="154"/>
      <c r="I59" s="155" t="s">
        <v>61</v>
      </c>
      <c r="J59" s="151" t="s">
        <v>6</v>
      </c>
      <c r="K59" s="151" t="s">
        <v>6</v>
      </c>
      <c r="L59" s="152" t="s">
        <v>6</v>
      </c>
      <c r="M59" s="156" t="s">
        <v>6</v>
      </c>
      <c r="N59" s="157"/>
      <c r="O59" s="188" t="s">
        <v>6</v>
      </c>
      <c r="P59" s="158" t="str">
        <f t="shared" si="0"/>
        <v/>
      </c>
      <c r="Q59" s="159" t="s">
        <v>6</v>
      </c>
      <c r="R59" s="159" t="s">
        <v>6</v>
      </c>
      <c r="S59" s="162" t="s">
        <v>6</v>
      </c>
      <c r="T59" s="3"/>
      <c r="U59" s="3"/>
    </row>
    <row r="60" spans="1:21" x14ac:dyDescent="0.35">
      <c r="A60" s="148" t="s">
        <v>6</v>
      </c>
      <c r="B60" s="190" t="s">
        <v>6</v>
      </c>
      <c r="C60" s="150" t="s">
        <v>61</v>
      </c>
      <c r="D60" s="151" t="s">
        <v>6</v>
      </c>
      <c r="E60" s="151" t="s">
        <v>6</v>
      </c>
      <c r="F60" s="152" t="s">
        <v>6</v>
      </c>
      <c r="G60" s="153" t="s">
        <v>6</v>
      </c>
      <c r="H60" s="154"/>
      <c r="I60" s="155" t="s">
        <v>61</v>
      </c>
      <c r="J60" s="151" t="s">
        <v>6</v>
      </c>
      <c r="K60" s="151" t="s">
        <v>6</v>
      </c>
      <c r="L60" s="152" t="s">
        <v>6</v>
      </c>
      <c r="M60" s="156" t="s">
        <v>6</v>
      </c>
      <c r="N60" s="157"/>
      <c r="O60" s="188" t="s">
        <v>6</v>
      </c>
      <c r="P60" s="158" t="str">
        <f t="shared" si="0"/>
        <v/>
      </c>
      <c r="Q60" s="159" t="s">
        <v>6</v>
      </c>
      <c r="R60" s="159" t="s">
        <v>6</v>
      </c>
      <c r="S60" s="162" t="s">
        <v>6</v>
      </c>
      <c r="T60" s="3"/>
      <c r="U60" s="3"/>
    </row>
    <row r="61" spans="1:21" x14ac:dyDescent="0.35">
      <c r="A61" s="148" t="s">
        <v>6</v>
      </c>
      <c r="B61" s="190" t="s">
        <v>6</v>
      </c>
      <c r="C61" s="150" t="s">
        <v>61</v>
      </c>
      <c r="D61" s="151" t="s">
        <v>6</v>
      </c>
      <c r="E61" s="151" t="s">
        <v>6</v>
      </c>
      <c r="F61" s="152" t="s">
        <v>6</v>
      </c>
      <c r="G61" s="153" t="s">
        <v>6</v>
      </c>
      <c r="H61" s="154"/>
      <c r="I61" s="155" t="s">
        <v>61</v>
      </c>
      <c r="J61" s="151" t="s">
        <v>6</v>
      </c>
      <c r="K61" s="151" t="s">
        <v>6</v>
      </c>
      <c r="L61" s="152" t="s">
        <v>6</v>
      </c>
      <c r="M61" s="156" t="s">
        <v>6</v>
      </c>
      <c r="N61" s="157"/>
      <c r="O61" s="188" t="s">
        <v>6</v>
      </c>
      <c r="P61" s="158" t="str">
        <f t="shared" si="0"/>
        <v/>
      </c>
      <c r="Q61" s="159" t="s">
        <v>6</v>
      </c>
      <c r="R61" s="159" t="s">
        <v>6</v>
      </c>
      <c r="S61" s="162" t="s">
        <v>6</v>
      </c>
      <c r="T61" s="3"/>
      <c r="U61" s="3"/>
    </row>
    <row r="62" spans="1:21" x14ac:dyDescent="0.35">
      <c r="A62" s="148" t="s">
        <v>6</v>
      </c>
      <c r="B62" s="190" t="s">
        <v>6</v>
      </c>
      <c r="C62" s="150" t="s">
        <v>61</v>
      </c>
      <c r="D62" s="151" t="s">
        <v>6</v>
      </c>
      <c r="E62" s="151" t="s">
        <v>6</v>
      </c>
      <c r="F62" s="152" t="s">
        <v>6</v>
      </c>
      <c r="G62" s="153" t="s">
        <v>6</v>
      </c>
      <c r="H62" s="154"/>
      <c r="I62" s="155" t="s">
        <v>61</v>
      </c>
      <c r="J62" s="151" t="s">
        <v>6</v>
      </c>
      <c r="K62" s="151" t="s">
        <v>6</v>
      </c>
      <c r="L62" s="152" t="s">
        <v>6</v>
      </c>
      <c r="M62" s="156" t="s">
        <v>6</v>
      </c>
      <c r="N62" s="157"/>
      <c r="O62" s="188" t="s">
        <v>6</v>
      </c>
      <c r="P62" s="158" t="str">
        <f t="shared" si="0"/>
        <v/>
      </c>
      <c r="Q62" s="159" t="s">
        <v>6</v>
      </c>
      <c r="R62" s="159" t="s">
        <v>6</v>
      </c>
      <c r="S62" s="162" t="s">
        <v>6</v>
      </c>
      <c r="T62" s="3"/>
      <c r="U62" s="3"/>
    </row>
    <row r="63" spans="1:21" x14ac:dyDescent="0.35">
      <c r="A63" s="148" t="s">
        <v>6</v>
      </c>
      <c r="B63" s="190" t="s">
        <v>6</v>
      </c>
      <c r="C63" s="150" t="s">
        <v>61</v>
      </c>
      <c r="D63" s="151" t="s">
        <v>6</v>
      </c>
      <c r="E63" s="151" t="s">
        <v>6</v>
      </c>
      <c r="F63" s="152" t="s">
        <v>6</v>
      </c>
      <c r="G63" s="153" t="s">
        <v>6</v>
      </c>
      <c r="H63" s="154"/>
      <c r="I63" s="155" t="s">
        <v>61</v>
      </c>
      <c r="J63" s="151" t="s">
        <v>6</v>
      </c>
      <c r="K63" s="151" t="s">
        <v>6</v>
      </c>
      <c r="L63" s="152" t="s">
        <v>6</v>
      </c>
      <c r="M63" s="156" t="s">
        <v>6</v>
      </c>
      <c r="N63" s="157"/>
      <c r="O63" s="188" t="s">
        <v>6</v>
      </c>
      <c r="P63" s="158" t="str">
        <f t="shared" si="0"/>
        <v/>
      </c>
      <c r="Q63" s="159" t="s">
        <v>6</v>
      </c>
      <c r="R63" s="159" t="s">
        <v>6</v>
      </c>
      <c r="S63" s="162" t="s">
        <v>6</v>
      </c>
      <c r="T63" s="3"/>
      <c r="U63" s="3"/>
    </row>
    <row r="64" spans="1:21" x14ac:dyDescent="0.35">
      <c r="A64" s="148" t="s">
        <v>6</v>
      </c>
      <c r="B64" s="190" t="s">
        <v>6</v>
      </c>
      <c r="C64" s="150" t="s">
        <v>61</v>
      </c>
      <c r="D64" s="151" t="s">
        <v>6</v>
      </c>
      <c r="E64" s="151" t="s">
        <v>6</v>
      </c>
      <c r="F64" s="152" t="s">
        <v>6</v>
      </c>
      <c r="G64" s="153" t="s">
        <v>6</v>
      </c>
      <c r="H64" s="154"/>
      <c r="I64" s="155" t="s">
        <v>61</v>
      </c>
      <c r="J64" s="151" t="s">
        <v>6</v>
      </c>
      <c r="K64" s="151" t="s">
        <v>6</v>
      </c>
      <c r="L64" s="152" t="s">
        <v>6</v>
      </c>
      <c r="M64" s="156" t="s">
        <v>6</v>
      </c>
      <c r="N64" s="157"/>
      <c r="O64" s="188" t="s">
        <v>6</v>
      </c>
      <c r="P64" s="158" t="str">
        <f t="shared" si="0"/>
        <v/>
      </c>
      <c r="Q64" s="159" t="s">
        <v>6</v>
      </c>
      <c r="R64" s="159" t="s">
        <v>6</v>
      </c>
      <c r="S64" s="162" t="s">
        <v>6</v>
      </c>
      <c r="T64" s="3"/>
      <c r="U64" s="3"/>
    </row>
    <row r="65" spans="1:21" x14ac:dyDescent="0.35">
      <c r="A65" s="148" t="s">
        <v>6</v>
      </c>
      <c r="B65" s="190" t="s">
        <v>6</v>
      </c>
      <c r="C65" s="150" t="s">
        <v>61</v>
      </c>
      <c r="D65" s="151" t="s">
        <v>6</v>
      </c>
      <c r="E65" s="151" t="s">
        <v>6</v>
      </c>
      <c r="F65" s="152" t="s">
        <v>6</v>
      </c>
      <c r="G65" s="153" t="s">
        <v>6</v>
      </c>
      <c r="H65" s="154"/>
      <c r="I65" s="155" t="s">
        <v>61</v>
      </c>
      <c r="J65" s="151" t="s">
        <v>6</v>
      </c>
      <c r="K65" s="151" t="s">
        <v>6</v>
      </c>
      <c r="L65" s="152" t="s">
        <v>6</v>
      </c>
      <c r="M65" s="156" t="s">
        <v>6</v>
      </c>
      <c r="N65" s="157"/>
      <c r="O65" s="188" t="s">
        <v>6</v>
      </c>
      <c r="P65" s="158" t="str">
        <f t="shared" si="0"/>
        <v/>
      </c>
      <c r="Q65" s="159" t="s">
        <v>6</v>
      </c>
      <c r="R65" s="159" t="s">
        <v>6</v>
      </c>
      <c r="S65" s="162" t="s">
        <v>6</v>
      </c>
      <c r="T65" s="3"/>
      <c r="U65" s="3"/>
    </row>
    <row r="66" spans="1:21" x14ac:dyDescent="0.35">
      <c r="A66" s="148" t="s">
        <v>6</v>
      </c>
      <c r="B66" s="190" t="s">
        <v>6</v>
      </c>
      <c r="C66" s="150" t="s">
        <v>61</v>
      </c>
      <c r="D66" s="151" t="s">
        <v>6</v>
      </c>
      <c r="E66" s="151" t="s">
        <v>6</v>
      </c>
      <c r="F66" s="152" t="s">
        <v>6</v>
      </c>
      <c r="G66" s="153" t="s">
        <v>6</v>
      </c>
      <c r="H66" s="154"/>
      <c r="I66" s="155" t="s">
        <v>61</v>
      </c>
      <c r="J66" s="151" t="s">
        <v>6</v>
      </c>
      <c r="K66" s="151" t="s">
        <v>6</v>
      </c>
      <c r="L66" s="152" t="s">
        <v>6</v>
      </c>
      <c r="M66" s="156" t="s">
        <v>6</v>
      </c>
      <c r="N66" s="157"/>
      <c r="O66" s="188" t="s">
        <v>6</v>
      </c>
      <c r="P66" s="158" t="str">
        <f t="shared" si="0"/>
        <v/>
      </c>
      <c r="Q66" s="159" t="s">
        <v>6</v>
      </c>
      <c r="R66" s="159" t="s">
        <v>6</v>
      </c>
      <c r="S66" s="162" t="s">
        <v>6</v>
      </c>
      <c r="T66" s="3"/>
      <c r="U66" s="3"/>
    </row>
    <row r="67" spans="1:21" x14ac:dyDescent="0.35">
      <c r="A67" s="148" t="s">
        <v>6</v>
      </c>
      <c r="B67" s="190" t="s">
        <v>6</v>
      </c>
      <c r="C67" s="150" t="s">
        <v>61</v>
      </c>
      <c r="D67" s="151" t="s">
        <v>6</v>
      </c>
      <c r="E67" s="151" t="s">
        <v>6</v>
      </c>
      <c r="F67" s="152" t="s">
        <v>6</v>
      </c>
      <c r="G67" s="153" t="s">
        <v>6</v>
      </c>
      <c r="H67" s="154"/>
      <c r="I67" s="155" t="s">
        <v>61</v>
      </c>
      <c r="J67" s="151" t="s">
        <v>6</v>
      </c>
      <c r="K67" s="151" t="s">
        <v>6</v>
      </c>
      <c r="L67" s="152" t="s">
        <v>6</v>
      </c>
      <c r="M67" s="156" t="s">
        <v>6</v>
      </c>
      <c r="N67" s="157"/>
      <c r="O67" s="188" t="s">
        <v>6</v>
      </c>
      <c r="P67" s="158" t="str">
        <f t="shared" si="0"/>
        <v/>
      </c>
      <c r="Q67" s="159" t="s">
        <v>6</v>
      </c>
      <c r="R67" s="159" t="s">
        <v>6</v>
      </c>
      <c r="S67" s="162" t="s">
        <v>6</v>
      </c>
      <c r="T67" s="3"/>
      <c r="U67" s="3"/>
    </row>
    <row r="68" spans="1:21" x14ac:dyDescent="0.35">
      <c r="A68" s="148" t="s">
        <v>6</v>
      </c>
      <c r="B68" s="190" t="s">
        <v>6</v>
      </c>
      <c r="C68" s="150" t="s">
        <v>61</v>
      </c>
      <c r="D68" s="151" t="s">
        <v>6</v>
      </c>
      <c r="E68" s="151" t="s">
        <v>6</v>
      </c>
      <c r="F68" s="152" t="s">
        <v>6</v>
      </c>
      <c r="G68" s="153" t="s">
        <v>6</v>
      </c>
      <c r="H68" s="154"/>
      <c r="I68" s="155" t="s">
        <v>61</v>
      </c>
      <c r="J68" s="151" t="s">
        <v>6</v>
      </c>
      <c r="K68" s="151" t="s">
        <v>6</v>
      </c>
      <c r="L68" s="152" t="s">
        <v>6</v>
      </c>
      <c r="M68" s="156" t="s">
        <v>6</v>
      </c>
      <c r="N68" s="157"/>
      <c r="O68" s="188" t="s">
        <v>6</v>
      </c>
      <c r="P68" s="158" t="str">
        <f t="shared" si="0"/>
        <v/>
      </c>
      <c r="Q68" s="159" t="s">
        <v>6</v>
      </c>
      <c r="R68" s="159" t="s">
        <v>6</v>
      </c>
      <c r="S68" s="162" t="s">
        <v>6</v>
      </c>
      <c r="T68" s="3"/>
      <c r="U68" s="3"/>
    </row>
    <row r="69" spans="1:21" x14ac:dyDescent="0.35">
      <c r="A69" s="148" t="s">
        <v>6</v>
      </c>
      <c r="B69" s="190" t="s">
        <v>6</v>
      </c>
      <c r="C69" s="150" t="s">
        <v>61</v>
      </c>
      <c r="D69" s="151" t="s">
        <v>6</v>
      </c>
      <c r="E69" s="151" t="s">
        <v>6</v>
      </c>
      <c r="F69" s="152" t="s">
        <v>6</v>
      </c>
      <c r="G69" s="153" t="s">
        <v>6</v>
      </c>
      <c r="H69" s="154"/>
      <c r="I69" s="155" t="s">
        <v>61</v>
      </c>
      <c r="J69" s="151" t="s">
        <v>6</v>
      </c>
      <c r="K69" s="151" t="s">
        <v>6</v>
      </c>
      <c r="L69" s="152" t="s">
        <v>6</v>
      </c>
      <c r="M69" s="156" t="s">
        <v>6</v>
      </c>
      <c r="N69" s="157"/>
      <c r="O69" s="188" t="s">
        <v>6</v>
      </c>
      <c r="P69" s="158" t="str">
        <f t="shared" si="0"/>
        <v/>
      </c>
      <c r="Q69" s="159" t="s">
        <v>6</v>
      </c>
      <c r="R69" s="159" t="s">
        <v>6</v>
      </c>
      <c r="S69" s="162" t="s">
        <v>6</v>
      </c>
      <c r="T69" s="3"/>
      <c r="U69" s="3"/>
    </row>
    <row r="70" spans="1:21" x14ac:dyDescent="0.35">
      <c r="A70" s="148" t="s">
        <v>6</v>
      </c>
      <c r="B70" s="190" t="s">
        <v>6</v>
      </c>
      <c r="C70" s="150" t="s">
        <v>61</v>
      </c>
      <c r="D70" s="151" t="s">
        <v>6</v>
      </c>
      <c r="E70" s="151" t="s">
        <v>6</v>
      </c>
      <c r="F70" s="152" t="s">
        <v>6</v>
      </c>
      <c r="G70" s="153" t="s">
        <v>6</v>
      </c>
      <c r="H70" s="154"/>
      <c r="I70" s="155" t="s">
        <v>61</v>
      </c>
      <c r="J70" s="151" t="s">
        <v>6</v>
      </c>
      <c r="K70" s="151" t="s">
        <v>6</v>
      </c>
      <c r="L70" s="152" t="s">
        <v>6</v>
      </c>
      <c r="M70" s="156" t="s">
        <v>6</v>
      </c>
      <c r="N70" s="157"/>
      <c r="O70" s="188" t="s">
        <v>6</v>
      </c>
      <c r="P70" s="158" t="str">
        <f t="shared" si="0"/>
        <v/>
      </c>
      <c r="Q70" s="159" t="s">
        <v>6</v>
      </c>
      <c r="R70" s="159" t="s">
        <v>6</v>
      </c>
      <c r="S70" s="162" t="s">
        <v>6</v>
      </c>
      <c r="T70" s="3"/>
      <c r="U70" s="3"/>
    </row>
    <row r="71" spans="1:21" x14ac:dyDescent="0.35">
      <c r="A71" s="148" t="s">
        <v>6</v>
      </c>
      <c r="B71" s="190" t="s">
        <v>6</v>
      </c>
      <c r="C71" s="150" t="s">
        <v>61</v>
      </c>
      <c r="D71" s="151" t="s">
        <v>6</v>
      </c>
      <c r="E71" s="151" t="s">
        <v>6</v>
      </c>
      <c r="F71" s="152" t="s">
        <v>6</v>
      </c>
      <c r="G71" s="153" t="s">
        <v>6</v>
      </c>
      <c r="H71" s="154"/>
      <c r="I71" s="155" t="s">
        <v>61</v>
      </c>
      <c r="J71" s="151" t="s">
        <v>6</v>
      </c>
      <c r="K71" s="151" t="s">
        <v>6</v>
      </c>
      <c r="L71" s="152" t="s">
        <v>6</v>
      </c>
      <c r="M71" s="156" t="s">
        <v>6</v>
      </c>
      <c r="N71" s="157"/>
      <c r="O71" s="188" t="s">
        <v>6</v>
      </c>
      <c r="P71" s="158" t="str">
        <f t="shared" si="0"/>
        <v/>
      </c>
      <c r="Q71" s="159" t="s">
        <v>6</v>
      </c>
      <c r="R71" s="159" t="s">
        <v>6</v>
      </c>
      <c r="S71" s="162" t="s">
        <v>6</v>
      </c>
      <c r="T71" s="3"/>
      <c r="U71" s="3"/>
    </row>
    <row r="72" spans="1:21" x14ac:dyDescent="0.35">
      <c r="A72" s="148" t="s">
        <v>6</v>
      </c>
      <c r="B72" s="190" t="s">
        <v>6</v>
      </c>
      <c r="C72" s="150" t="s">
        <v>61</v>
      </c>
      <c r="D72" s="151" t="s">
        <v>6</v>
      </c>
      <c r="E72" s="151" t="s">
        <v>6</v>
      </c>
      <c r="F72" s="152" t="s">
        <v>6</v>
      </c>
      <c r="G72" s="153" t="s">
        <v>6</v>
      </c>
      <c r="H72" s="154"/>
      <c r="I72" s="155" t="s">
        <v>61</v>
      </c>
      <c r="J72" s="151" t="s">
        <v>6</v>
      </c>
      <c r="K72" s="151" t="s">
        <v>6</v>
      </c>
      <c r="L72" s="152" t="s">
        <v>6</v>
      </c>
      <c r="M72" s="156" t="s">
        <v>6</v>
      </c>
      <c r="N72" s="157"/>
      <c r="O72" s="188" t="s">
        <v>6</v>
      </c>
      <c r="P72" s="158" t="str">
        <f t="shared" si="0"/>
        <v/>
      </c>
      <c r="Q72" s="159" t="s">
        <v>6</v>
      </c>
      <c r="R72" s="159" t="s">
        <v>6</v>
      </c>
      <c r="S72" s="162" t="s">
        <v>6</v>
      </c>
      <c r="T72" s="3"/>
      <c r="U72" s="3"/>
    </row>
    <row r="73" spans="1:21" x14ac:dyDescent="0.35">
      <c r="A73" s="148" t="s">
        <v>6</v>
      </c>
      <c r="B73" s="190" t="s">
        <v>6</v>
      </c>
      <c r="C73" s="150" t="s">
        <v>61</v>
      </c>
      <c r="D73" s="151" t="s">
        <v>6</v>
      </c>
      <c r="E73" s="151" t="s">
        <v>6</v>
      </c>
      <c r="F73" s="152" t="s">
        <v>6</v>
      </c>
      <c r="G73" s="153" t="s">
        <v>6</v>
      </c>
      <c r="H73" s="154"/>
      <c r="I73" s="155" t="s">
        <v>61</v>
      </c>
      <c r="J73" s="151" t="s">
        <v>6</v>
      </c>
      <c r="K73" s="151" t="s">
        <v>6</v>
      </c>
      <c r="L73" s="152" t="s">
        <v>6</v>
      </c>
      <c r="M73" s="156" t="s">
        <v>6</v>
      </c>
      <c r="N73" s="157"/>
      <c r="O73" s="188" t="s">
        <v>6</v>
      </c>
      <c r="P73" s="158" t="str">
        <f t="shared" si="0"/>
        <v/>
      </c>
      <c r="Q73" s="159" t="s">
        <v>6</v>
      </c>
      <c r="R73" s="159" t="s">
        <v>6</v>
      </c>
      <c r="S73" s="162" t="s">
        <v>6</v>
      </c>
      <c r="T73" s="3"/>
      <c r="U73" s="3"/>
    </row>
    <row r="74" spans="1:21" x14ac:dyDescent="0.35">
      <c r="A74" s="148" t="s">
        <v>6</v>
      </c>
      <c r="B74" s="190" t="s">
        <v>6</v>
      </c>
      <c r="C74" s="150" t="s">
        <v>61</v>
      </c>
      <c r="D74" s="151" t="s">
        <v>6</v>
      </c>
      <c r="E74" s="151" t="s">
        <v>6</v>
      </c>
      <c r="F74" s="152" t="s">
        <v>6</v>
      </c>
      <c r="G74" s="153" t="s">
        <v>6</v>
      </c>
      <c r="H74" s="154"/>
      <c r="I74" s="155" t="s">
        <v>61</v>
      </c>
      <c r="J74" s="151" t="s">
        <v>6</v>
      </c>
      <c r="K74" s="151" t="s">
        <v>6</v>
      </c>
      <c r="L74" s="152" t="s">
        <v>6</v>
      </c>
      <c r="M74" s="156" t="s">
        <v>6</v>
      </c>
      <c r="N74" s="157"/>
      <c r="O74" s="188" t="s">
        <v>6</v>
      </c>
      <c r="P74" s="158" t="str">
        <f t="shared" si="0"/>
        <v/>
      </c>
      <c r="Q74" s="159" t="s">
        <v>6</v>
      </c>
      <c r="R74" s="159" t="s">
        <v>6</v>
      </c>
      <c r="S74" s="162" t="s">
        <v>6</v>
      </c>
      <c r="T74" s="3"/>
      <c r="U74" s="3"/>
    </row>
    <row r="75" spans="1:21" x14ac:dyDescent="0.35">
      <c r="A75" s="148" t="s">
        <v>6</v>
      </c>
      <c r="B75" s="190" t="s">
        <v>6</v>
      </c>
      <c r="C75" s="150" t="s">
        <v>61</v>
      </c>
      <c r="D75" s="151" t="s">
        <v>6</v>
      </c>
      <c r="E75" s="151" t="s">
        <v>6</v>
      </c>
      <c r="F75" s="152" t="s">
        <v>6</v>
      </c>
      <c r="G75" s="153" t="s">
        <v>6</v>
      </c>
      <c r="H75" s="154"/>
      <c r="I75" s="155" t="s">
        <v>61</v>
      </c>
      <c r="J75" s="151" t="s">
        <v>6</v>
      </c>
      <c r="K75" s="151" t="s">
        <v>6</v>
      </c>
      <c r="L75" s="152" t="s">
        <v>6</v>
      </c>
      <c r="M75" s="156" t="s">
        <v>6</v>
      </c>
      <c r="N75" s="157"/>
      <c r="O75" s="188" t="s">
        <v>6</v>
      </c>
      <c r="P75" s="158" t="str">
        <f t="shared" si="0"/>
        <v/>
      </c>
      <c r="Q75" s="159" t="s">
        <v>6</v>
      </c>
      <c r="R75" s="159" t="s">
        <v>6</v>
      </c>
      <c r="S75" s="162" t="s">
        <v>6</v>
      </c>
      <c r="T75" s="3"/>
      <c r="U75" s="3"/>
    </row>
    <row r="76" spans="1:21" x14ac:dyDescent="0.35">
      <c r="A76" s="148" t="s">
        <v>6</v>
      </c>
      <c r="B76" s="190" t="s">
        <v>6</v>
      </c>
      <c r="C76" s="150" t="s">
        <v>61</v>
      </c>
      <c r="D76" s="151" t="s">
        <v>6</v>
      </c>
      <c r="E76" s="151" t="s">
        <v>6</v>
      </c>
      <c r="F76" s="152" t="s">
        <v>6</v>
      </c>
      <c r="G76" s="153" t="s">
        <v>6</v>
      </c>
      <c r="H76" s="154"/>
      <c r="I76" s="155" t="s">
        <v>61</v>
      </c>
      <c r="J76" s="151" t="s">
        <v>6</v>
      </c>
      <c r="K76" s="151" t="s">
        <v>6</v>
      </c>
      <c r="L76" s="152" t="s">
        <v>6</v>
      </c>
      <c r="M76" s="156" t="s">
        <v>6</v>
      </c>
      <c r="N76" s="157"/>
      <c r="O76" s="188" t="s">
        <v>6</v>
      </c>
      <c r="P76" s="158" t="str">
        <f t="shared" si="0"/>
        <v/>
      </c>
      <c r="Q76" s="159" t="s">
        <v>6</v>
      </c>
      <c r="R76" s="159" t="s">
        <v>6</v>
      </c>
      <c r="S76" s="162" t="s">
        <v>6</v>
      </c>
      <c r="T76" s="3"/>
      <c r="U76" s="3"/>
    </row>
    <row r="77" spans="1:21" x14ac:dyDescent="0.35">
      <c r="A77" s="148" t="s">
        <v>6</v>
      </c>
      <c r="B77" s="190" t="s">
        <v>6</v>
      </c>
      <c r="C77" s="150" t="s">
        <v>61</v>
      </c>
      <c r="D77" s="151" t="s">
        <v>6</v>
      </c>
      <c r="E77" s="151" t="s">
        <v>6</v>
      </c>
      <c r="F77" s="152" t="s">
        <v>6</v>
      </c>
      <c r="G77" s="153" t="s">
        <v>6</v>
      </c>
      <c r="H77" s="154"/>
      <c r="I77" s="155" t="s">
        <v>61</v>
      </c>
      <c r="J77" s="151" t="s">
        <v>6</v>
      </c>
      <c r="K77" s="151" t="s">
        <v>6</v>
      </c>
      <c r="L77" s="152" t="s">
        <v>6</v>
      </c>
      <c r="M77" s="156" t="s">
        <v>6</v>
      </c>
      <c r="N77" s="157"/>
      <c r="O77" s="188" t="s">
        <v>6</v>
      </c>
      <c r="P77" s="158" t="str">
        <f t="shared" si="0"/>
        <v/>
      </c>
      <c r="Q77" s="159" t="s">
        <v>6</v>
      </c>
      <c r="R77" s="159" t="s">
        <v>6</v>
      </c>
      <c r="S77" s="162" t="s">
        <v>6</v>
      </c>
      <c r="T77" s="3"/>
      <c r="U77" s="3"/>
    </row>
    <row r="78" spans="1:21" x14ac:dyDescent="0.35">
      <c r="A78" s="148" t="s">
        <v>6</v>
      </c>
      <c r="B78" s="190" t="s">
        <v>6</v>
      </c>
      <c r="C78" s="150" t="s">
        <v>61</v>
      </c>
      <c r="D78" s="151" t="s">
        <v>6</v>
      </c>
      <c r="E78" s="151" t="s">
        <v>6</v>
      </c>
      <c r="F78" s="152" t="s">
        <v>6</v>
      </c>
      <c r="G78" s="153" t="s">
        <v>6</v>
      </c>
      <c r="H78" s="154"/>
      <c r="I78" s="155" t="s">
        <v>61</v>
      </c>
      <c r="J78" s="151" t="s">
        <v>6</v>
      </c>
      <c r="K78" s="151" t="s">
        <v>6</v>
      </c>
      <c r="L78" s="152" t="s">
        <v>6</v>
      </c>
      <c r="M78" s="156" t="s">
        <v>6</v>
      </c>
      <c r="N78" s="157"/>
      <c r="O78" s="188" t="s">
        <v>6</v>
      </c>
      <c r="P78" s="158" t="str">
        <f t="shared" si="0"/>
        <v/>
      </c>
      <c r="Q78" s="159" t="s">
        <v>6</v>
      </c>
      <c r="R78" s="159" t="s">
        <v>6</v>
      </c>
      <c r="S78" s="162" t="s">
        <v>6</v>
      </c>
      <c r="T78" s="3"/>
      <c r="U78" s="3"/>
    </row>
    <row r="79" spans="1:21" x14ac:dyDescent="0.35">
      <c r="A79" s="148" t="s">
        <v>6</v>
      </c>
      <c r="B79" s="190" t="s">
        <v>6</v>
      </c>
      <c r="C79" s="150" t="s">
        <v>61</v>
      </c>
      <c r="D79" s="151" t="s">
        <v>6</v>
      </c>
      <c r="E79" s="151" t="s">
        <v>6</v>
      </c>
      <c r="F79" s="152" t="s">
        <v>6</v>
      </c>
      <c r="G79" s="153" t="s">
        <v>6</v>
      </c>
      <c r="H79" s="154"/>
      <c r="I79" s="155" t="s">
        <v>61</v>
      </c>
      <c r="J79" s="151" t="s">
        <v>6</v>
      </c>
      <c r="K79" s="151" t="s">
        <v>6</v>
      </c>
      <c r="L79" s="152" t="s">
        <v>6</v>
      </c>
      <c r="M79" s="156" t="s">
        <v>6</v>
      </c>
      <c r="N79" s="157"/>
      <c r="O79" s="188" t="s">
        <v>6</v>
      </c>
      <c r="P79" s="158" t="str">
        <f t="shared" si="0"/>
        <v/>
      </c>
      <c r="Q79" s="159" t="s">
        <v>6</v>
      </c>
      <c r="R79" s="159" t="s">
        <v>6</v>
      </c>
      <c r="S79" s="162" t="s">
        <v>6</v>
      </c>
      <c r="T79" s="3"/>
      <c r="U79" s="3"/>
    </row>
    <row r="80" spans="1:21" x14ac:dyDescent="0.35">
      <c r="A80" s="148" t="s">
        <v>6</v>
      </c>
      <c r="B80" s="190" t="s">
        <v>6</v>
      </c>
      <c r="C80" s="150" t="s">
        <v>61</v>
      </c>
      <c r="D80" s="151" t="s">
        <v>6</v>
      </c>
      <c r="E80" s="151" t="s">
        <v>6</v>
      </c>
      <c r="F80" s="152" t="s">
        <v>6</v>
      </c>
      <c r="G80" s="153" t="s">
        <v>6</v>
      </c>
      <c r="H80" s="154"/>
      <c r="I80" s="155" t="s">
        <v>61</v>
      </c>
      <c r="J80" s="151" t="s">
        <v>6</v>
      </c>
      <c r="K80" s="151" t="s">
        <v>6</v>
      </c>
      <c r="L80" s="152" t="s">
        <v>6</v>
      </c>
      <c r="M80" s="156" t="s">
        <v>6</v>
      </c>
      <c r="N80" s="157"/>
      <c r="O80" s="188" t="s">
        <v>6</v>
      </c>
      <c r="P80" s="158" t="str">
        <f t="shared" si="0"/>
        <v/>
      </c>
      <c r="Q80" s="159" t="s">
        <v>6</v>
      </c>
      <c r="R80" s="159" t="s">
        <v>6</v>
      </c>
      <c r="S80" s="162" t="s">
        <v>6</v>
      </c>
      <c r="T80" s="3"/>
      <c r="U80" s="3"/>
    </row>
    <row r="81" spans="1:21" x14ac:dyDescent="0.35">
      <c r="A81" s="148" t="s">
        <v>6</v>
      </c>
      <c r="B81" s="190" t="s">
        <v>6</v>
      </c>
      <c r="C81" s="150" t="s">
        <v>61</v>
      </c>
      <c r="D81" s="151" t="s">
        <v>6</v>
      </c>
      <c r="E81" s="151" t="s">
        <v>6</v>
      </c>
      <c r="F81" s="152" t="s">
        <v>6</v>
      </c>
      <c r="G81" s="153" t="s">
        <v>6</v>
      </c>
      <c r="H81" s="154"/>
      <c r="I81" s="155" t="s">
        <v>61</v>
      </c>
      <c r="J81" s="151" t="s">
        <v>6</v>
      </c>
      <c r="K81" s="151" t="s">
        <v>6</v>
      </c>
      <c r="L81" s="152" t="s">
        <v>6</v>
      </c>
      <c r="M81" s="156" t="s">
        <v>6</v>
      </c>
      <c r="N81" s="157"/>
      <c r="O81" s="188" t="s">
        <v>6</v>
      </c>
      <c r="P81" s="158" t="str">
        <f t="shared" si="0"/>
        <v/>
      </c>
      <c r="Q81" s="159" t="s">
        <v>6</v>
      </c>
      <c r="R81" s="159" t="s">
        <v>6</v>
      </c>
      <c r="S81" s="162" t="s">
        <v>6</v>
      </c>
      <c r="T81" s="3"/>
      <c r="U81" s="3"/>
    </row>
    <row r="82" spans="1:21" x14ac:dyDescent="0.35">
      <c r="A82" s="148" t="s">
        <v>6</v>
      </c>
      <c r="B82" s="190" t="s">
        <v>6</v>
      </c>
      <c r="C82" s="150" t="s">
        <v>61</v>
      </c>
      <c r="D82" s="151" t="s">
        <v>6</v>
      </c>
      <c r="E82" s="151" t="s">
        <v>6</v>
      </c>
      <c r="F82" s="152" t="s">
        <v>6</v>
      </c>
      <c r="G82" s="153" t="s">
        <v>6</v>
      </c>
      <c r="H82" s="154"/>
      <c r="I82" s="155" t="s">
        <v>61</v>
      </c>
      <c r="J82" s="151" t="s">
        <v>6</v>
      </c>
      <c r="K82" s="151" t="s">
        <v>6</v>
      </c>
      <c r="L82" s="152" t="s">
        <v>6</v>
      </c>
      <c r="M82" s="156" t="s">
        <v>6</v>
      </c>
      <c r="N82" s="157"/>
      <c r="O82" s="188" t="s">
        <v>6</v>
      </c>
      <c r="P82" s="158" t="str">
        <f t="shared" si="0"/>
        <v/>
      </c>
      <c r="Q82" s="159" t="s">
        <v>6</v>
      </c>
      <c r="R82" s="159" t="s">
        <v>6</v>
      </c>
      <c r="S82" s="162" t="s">
        <v>6</v>
      </c>
      <c r="T82" s="3"/>
      <c r="U82" s="3"/>
    </row>
    <row r="83" spans="1:21" x14ac:dyDescent="0.35">
      <c r="A83" s="148" t="s">
        <v>6</v>
      </c>
      <c r="B83" s="190" t="s">
        <v>6</v>
      </c>
      <c r="C83" s="150" t="s">
        <v>61</v>
      </c>
      <c r="D83" s="151" t="s">
        <v>6</v>
      </c>
      <c r="E83" s="151" t="s">
        <v>6</v>
      </c>
      <c r="F83" s="152" t="s">
        <v>6</v>
      </c>
      <c r="G83" s="153" t="s">
        <v>6</v>
      </c>
      <c r="H83" s="154"/>
      <c r="I83" s="155" t="s">
        <v>61</v>
      </c>
      <c r="J83" s="151" t="s">
        <v>6</v>
      </c>
      <c r="K83" s="151" t="s">
        <v>6</v>
      </c>
      <c r="L83" s="152" t="s">
        <v>6</v>
      </c>
      <c r="M83" s="156" t="s">
        <v>6</v>
      </c>
      <c r="N83" s="157"/>
      <c r="O83" s="188" t="s">
        <v>6</v>
      </c>
      <c r="P83" s="158" t="str">
        <f t="shared" si="0"/>
        <v/>
      </c>
      <c r="Q83" s="159" t="s">
        <v>6</v>
      </c>
      <c r="R83" s="159" t="s">
        <v>6</v>
      </c>
      <c r="S83" s="162" t="s">
        <v>6</v>
      </c>
      <c r="T83" s="3"/>
      <c r="U83" s="3"/>
    </row>
    <row r="84" spans="1:21" x14ac:dyDescent="0.35">
      <c r="A84" s="148" t="s">
        <v>6</v>
      </c>
      <c r="B84" s="190" t="s">
        <v>6</v>
      </c>
      <c r="C84" s="150" t="s">
        <v>61</v>
      </c>
      <c r="D84" s="151" t="s">
        <v>6</v>
      </c>
      <c r="E84" s="151" t="s">
        <v>6</v>
      </c>
      <c r="F84" s="152" t="s">
        <v>6</v>
      </c>
      <c r="G84" s="153" t="s">
        <v>6</v>
      </c>
      <c r="H84" s="154"/>
      <c r="I84" s="155" t="s">
        <v>61</v>
      </c>
      <c r="J84" s="151" t="s">
        <v>6</v>
      </c>
      <c r="K84" s="151" t="s">
        <v>6</v>
      </c>
      <c r="L84" s="152" t="s">
        <v>6</v>
      </c>
      <c r="M84" s="156" t="s">
        <v>6</v>
      </c>
      <c r="N84" s="157"/>
      <c r="O84" s="188" t="s">
        <v>6</v>
      </c>
      <c r="P84" s="158" t="str">
        <f t="shared" si="0"/>
        <v/>
      </c>
      <c r="Q84" s="159" t="s">
        <v>6</v>
      </c>
      <c r="R84" s="159" t="s">
        <v>6</v>
      </c>
      <c r="S84" s="162" t="s">
        <v>6</v>
      </c>
      <c r="T84" s="3"/>
      <c r="U84" s="3"/>
    </row>
    <row r="85" spans="1:21" x14ac:dyDescent="0.35">
      <c r="A85" s="148" t="s">
        <v>6</v>
      </c>
      <c r="B85" s="190" t="s">
        <v>6</v>
      </c>
      <c r="C85" s="150" t="s">
        <v>61</v>
      </c>
      <c r="D85" s="151" t="s">
        <v>6</v>
      </c>
      <c r="E85" s="151" t="s">
        <v>6</v>
      </c>
      <c r="F85" s="152" t="s">
        <v>6</v>
      </c>
      <c r="G85" s="153" t="s">
        <v>6</v>
      </c>
      <c r="H85" s="154"/>
      <c r="I85" s="155" t="s">
        <v>61</v>
      </c>
      <c r="J85" s="151" t="s">
        <v>6</v>
      </c>
      <c r="K85" s="151" t="s">
        <v>6</v>
      </c>
      <c r="L85" s="152" t="s">
        <v>6</v>
      </c>
      <c r="M85" s="156" t="s">
        <v>6</v>
      </c>
      <c r="N85" s="157"/>
      <c r="O85" s="188" t="s">
        <v>6</v>
      </c>
      <c r="P85" s="158" t="str">
        <f t="shared" si="0"/>
        <v/>
      </c>
      <c r="Q85" s="159" t="s">
        <v>6</v>
      </c>
      <c r="R85" s="159" t="s">
        <v>6</v>
      </c>
      <c r="S85" s="162" t="s">
        <v>6</v>
      </c>
      <c r="T85" s="3"/>
      <c r="U85" s="3"/>
    </row>
    <row r="86" spans="1:21" x14ac:dyDescent="0.35">
      <c r="A86" s="148" t="s">
        <v>6</v>
      </c>
      <c r="B86" s="190" t="s">
        <v>6</v>
      </c>
      <c r="C86" s="150" t="s">
        <v>61</v>
      </c>
      <c r="D86" s="151" t="s">
        <v>6</v>
      </c>
      <c r="E86" s="151" t="s">
        <v>6</v>
      </c>
      <c r="F86" s="152" t="s">
        <v>6</v>
      </c>
      <c r="G86" s="153" t="s">
        <v>6</v>
      </c>
      <c r="H86" s="154"/>
      <c r="I86" s="155" t="s">
        <v>61</v>
      </c>
      <c r="J86" s="151" t="s">
        <v>6</v>
      </c>
      <c r="K86" s="151" t="s">
        <v>6</v>
      </c>
      <c r="L86" s="152" t="s">
        <v>6</v>
      </c>
      <c r="M86" s="156" t="s">
        <v>6</v>
      </c>
      <c r="N86" s="157"/>
      <c r="O86" s="188" t="s">
        <v>6</v>
      </c>
      <c r="P86" s="158" t="str">
        <f t="shared" si="0"/>
        <v/>
      </c>
      <c r="Q86" s="159" t="s">
        <v>6</v>
      </c>
      <c r="R86" s="159" t="s">
        <v>6</v>
      </c>
      <c r="S86" s="162" t="s">
        <v>6</v>
      </c>
      <c r="T86" s="3"/>
      <c r="U86" s="3"/>
    </row>
    <row r="87" spans="1:21" x14ac:dyDescent="0.35">
      <c r="A87" s="148" t="s">
        <v>6</v>
      </c>
      <c r="B87" s="190" t="s">
        <v>6</v>
      </c>
      <c r="C87" s="150" t="s">
        <v>61</v>
      </c>
      <c r="D87" s="151" t="s">
        <v>6</v>
      </c>
      <c r="E87" s="151" t="s">
        <v>6</v>
      </c>
      <c r="F87" s="152" t="s">
        <v>6</v>
      </c>
      <c r="G87" s="153" t="s">
        <v>6</v>
      </c>
      <c r="H87" s="154"/>
      <c r="I87" s="155" t="s">
        <v>61</v>
      </c>
      <c r="J87" s="151" t="s">
        <v>6</v>
      </c>
      <c r="K87" s="151" t="s">
        <v>6</v>
      </c>
      <c r="L87" s="152" t="s">
        <v>6</v>
      </c>
      <c r="M87" s="156" t="s">
        <v>6</v>
      </c>
      <c r="N87" s="157"/>
      <c r="O87" s="188" t="s">
        <v>6</v>
      </c>
      <c r="P87" s="158" t="str">
        <f t="shared" si="0"/>
        <v/>
      </c>
      <c r="Q87" s="159" t="s">
        <v>6</v>
      </c>
      <c r="R87" s="159" t="s">
        <v>6</v>
      </c>
      <c r="S87" s="162" t="s">
        <v>6</v>
      </c>
      <c r="T87" s="3"/>
      <c r="U87" s="3"/>
    </row>
    <row r="88" spans="1:21" x14ac:dyDescent="0.35">
      <c r="A88" s="148" t="s">
        <v>6</v>
      </c>
      <c r="B88" s="190" t="s">
        <v>6</v>
      </c>
      <c r="C88" s="150" t="s">
        <v>61</v>
      </c>
      <c r="D88" s="151" t="s">
        <v>6</v>
      </c>
      <c r="E88" s="151" t="s">
        <v>6</v>
      </c>
      <c r="F88" s="152" t="s">
        <v>6</v>
      </c>
      <c r="G88" s="153" t="s">
        <v>6</v>
      </c>
      <c r="H88" s="154"/>
      <c r="I88" s="155" t="s">
        <v>61</v>
      </c>
      <c r="J88" s="151" t="s">
        <v>6</v>
      </c>
      <c r="K88" s="151" t="s">
        <v>6</v>
      </c>
      <c r="L88" s="152" t="s">
        <v>6</v>
      </c>
      <c r="M88" s="156" t="s">
        <v>6</v>
      </c>
      <c r="N88" s="157"/>
      <c r="O88" s="188" t="s">
        <v>6</v>
      </c>
      <c r="P88" s="158" t="str">
        <f t="shared" si="0"/>
        <v/>
      </c>
      <c r="Q88" s="159" t="s">
        <v>6</v>
      </c>
      <c r="R88" s="159" t="s">
        <v>6</v>
      </c>
      <c r="S88" s="162" t="s">
        <v>6</v>
      </c>
      <c r="T88" s="3"/>
      <c r="U88" s="3"/>
    </row>
    <row r="89" spans="1:21" x14ac:dyDescent="0.35">
      <c r="A89" s="148" t="s">
        <v>6</v>
      </c>
      <c r="B89" s="190" t="s">
        <v>6</v>
      </c>
      <c r="C89" s="150" t="s">
        <v>61</v>
      </c>
      <c r="D89" s="151" t="s">
        <v>6</v>
      </c>
      <c r="E89" s="151" t="s">
        <v>6</v>
      </c>
      <c r="F89" s="152" t="s">
        <v>6</v>
      </c>
      <c r="G89" s="153" t="s">
        <v>6</v>
      </c>
      <c r="H89" s="154"/>
      <c r="I89" s="155" t="s">
        <v>61</v>
      </c>
      <c r="J89" s="151" t="s">
        <v>6</v>
      </c>
      <c r="K89" s="151" t="s">
        <v>6</v>
      </c>
      <c r="L89" s="152" t="s">
        <v>6</v>
      </c>
      <c r="M89" s="156" t="s">
        <v>6</v>
      </c>
      <c r="N89" s="157"/>
      <c r="O89" s="188" t="s">
        <v>6</v>
      </c>
      <c r="P89" s="158" t="str">
        <f t="shared" ref="P89:P94" si="1">IF(OR(D89="",D89="-",J89="",J89="-"),"",D89-J89)</f>
        <v/>
      </c>
      <c r="Q89" s="159" t="s">
        <v>6</v>
      </c>
      <c r="R89" s="159" t="s">
        <v>6</v>
      </c>
      <c r="S89" s="162" t="s">
        <v>6</v>
      </c>
      <c r="T89" s="3"/>
      <c r="U89" s="3"/>
    </row>
    <row r="90" spans="1:21" x14ac:dyDescent="0.35">
      <c r="A90" s="148" t="s">
        <v>6</v>
      </c>
      <c r="B90" s="190" t="s">
        <v>6</v>
      </c>
      <c r="C90" s="150" t="s">
        <v>61</v>
      </c>
      <c r="D90" s="151" t="s">
        <v>6</v>
      </c>
      <c r="E90" s="151" t="s">
        <v>6</v>
      </c>
      <c r="F90" s="152" t="s">
        <v>6</v>
      </c>
      <c r="G90" s="153" t="s">
        <v>6</v>
      </c>
      <c r="H90" s="154"/>
      <c r="I90" s="155" t="s">
        <v>61</v>
      </c>
      <c r="J90" s="151" t="s">
        <v>6</v>
      </c>
      <c r="K90" s="151" t="s">
        <v>6</v>
      </c>
      <c r="L90" s="152" t="s">
        <v>6</v>
      </c>
      <c r="M90" s="156" t="s">
        <v>6</v>
      </c>
      <c r="N90" s="157"/>
      <c r="O90" s="188" t="s">
        <v>6</v>
      </c>
      <c r="P90" s="158" t="str">
        <f t="shared" si="1"/>
        <v/>
      </c>
      <c r="Q90" s="159" t="s">
        <v>6</v>
      </c>
      <c r="R90" s="159" t="s">
        <v>6</v>
      </c>
      <c r="S90" s="162" t="s">
        <v>6</v>
      </c>
      <c r="T90" s="3"/>
      <c r="U90" s="3"/>
    </row>
    <row r="91" spans="1:21" x14ac:dyDescent="0.35">
      <c r="A91" s="148" t="s">
        <v>6</v>
      </c>
      <c r="B91" s="190" t="s">
        <v>6</v>
      </c>
      <c r="C91" s="150" t="s">
        <v>61</v>
      </c>
      <c r="D91" s="151" t="s">
        <v>6</v>
      </c>
      <c r="E91" s="151" t="s">
        <v>6</v>
      </c>
      <c r="F91" s="152" t="s">
        <v>6</v>
      </c>
      <c r="G91" s="153" t="s">
        <v>6</v>
      </c>
      <c r="H91" s="154"/>
      <c r="I91" s="155" t="s">
        <v>61</v>
      </c>
      <c r="J91" s="151" t="s">
        <v>6</v>
      </c>
      <c r="K91" s="151" t="s">
        <v>6</v>
      </c>
      <c r="L91" s="152" t="s">
        <v>6</v>
      </c>
      <c r="M91" s="156" t="s">
        <v>6</v>
      </c>
      <c r="N91" s="157"/>
      <c r="O91" s="188" t="s">
        <v>6</v>
      </c>
      <c r="P91" s="158" t="str">
        <f t="shared" si="1"/>
        <v/>
      </c>
      <c r="Q91" s="159" t="s">
        <v>6</v>
      </c>
      <c r="R91" s="159" t="s">
        <v>6</v>
      </c>
      <c r="S91" s="162" t="s">
        <v>6</v>
      </c>
      <c r="T91" s="3"/>
      <c r="U91" s="3"/>
    </row>
    <row r="92" spans="1:21" x14ac:dyDescent="0.35">
      <c r="A92" s="148" t="s">
        <v>6</v>
      </c>
      <c r="B92" s="190" t="s">
        <v>6</v>
      </c>
      <c r="C92" s="150" t="s">
        <v>61</v>
      </c>
      <c r="D92" s="151" t="s">
        <v>6</v>
      </c>
      <c r="E92" s="151" t="s">
        <v>6</v>
      </c>
      <c r="F92" s="152" t="s">
        <v>6</v>
      </c>
      <c r="G92" s="153" t="s">
        <v>6</v>
      </c>
      <c r="H92" s="154"/>
      <c r="I92" s="155" t="s">
        <v>61</v>
      </c>
      <c r="J92" s="151" t="s">
        <v>6</v>
      </c>
      <c r="K92" s="151" t="s">
        <v>6</v>
      </c>
      <c r="L92" s="152" t="s">
        <v>6</v>
      </c>
      <c r="M92" s="156" t="s">
        <v>6</v>
      </c>
      <c r="N92" s="157"/>
      <c r="O92" s="188" t="s">
        <v>6</v>
      </c>
      <c r="P92" s="158" t="str">
        <f t="shared" si="1"/>
        <v/>
      </c>
      <c r="Q92" s="159" t="s">
        <v>6</v>
      </c>
      <c r="R92" s="159" t="s">
        <v>6</v>
      </c>
      <c r="S92" s="162" t="s">
        <v>6</v>
      </c>
      <c r="T92" s="3"/>
      <c r="U92" s="3"/>
    </row>
    <row r="93" spans="1:21" x14ac:dyDescent="0.35">
      <c r="A93" s="148" t="s">
        <v>6</v>
      </c>
      <c r="B93" s="190" t="s">
        <v>6</v>
      </c>
      <c r="C93" s="150" t="s">
        <v>61</v>
      </c>
      <c r="D93" s="151" t="s">
        <v>6</v>
      </c>
      <c r="E93" s="151" t="s">
        <v>6</v>
      </c>
      <c r="F93" s="152" t="s">
        <v>6</v>
      </c>
      <c r="G93" s="153" t="s">
        <v>6</v>
      </c>
      <c r="H93" s="154"/>
      <c r="I93" s="155" t="s">
        <v>61</v>
      </c>
      <c r="J93" s="151" t="s">
        <v>6</v>
      </c>
      <c r="K93" s="151" t="s">
        <v>6</v>
      </c>
      <c r="L93" s="152" t="s">
        <v>6</v>
      </c>
      <c r="M93" s="156" t="s">
        <v>6</v>
      </c>
      <c r="N93" s="157"/>
      <c r="O93" s="188" t="s">
        <v>6</v>
      </c>
      <c r="P93" s="158" t="str">
        <f t="shared" si="1"/>
        <v/>
      </c>
      <c r="Q93" s="159" t="s">
        <v>6</v>
      </c>
      <c r="R93" s="159" t="s">
        <v>6</v>
      </c>
      <c r="S93" s="162" t="s">
        <v>6</v>
      </c>
      <c r="T93" s="3"/>
      <c r="U93" s="3"/>
    </row>
    <row r="94" spans="1:21" ht="15" thickBot="1" x14ac:dyDescent="0.4">
      <c r="A94" s="148" t="s">
        <v>6</v>
      </c>
      <c r="B94" s="190" t="s">
        <v>6</v>
      </c>
      <c r="C94" s="150" t="s">
        <v>61</v>
      </c>
      <c r="D94" s="151" t="s">
        <v>6</v>
      </c>
      <c r="E94" s="151" t="s">
        <v>6</v>
      </c>
      <c r="F94" s="152" t="s">
        <v>6</v>
      </c>
      <c r="G94" s="153" t="s">
        <v>6</v>
      </c>
      <c r="H94" s="154"/>
      <c r="I94" s="155" t="s">
        <v>61</v>
      </c>
      <c r="J94" s="151" t="s">
        <v>6</v>
      </c>
      <c r="K94" s="151" t="s">
        <v>6</v>
      </c>
      <c r="L94" s="152" t="s">
        <v>6</v>
      </c>
      <c r="M94" s="156" t="s">
        <v>6</v>
      </c>
      <c r="N94" s="157"/>
      <c r="O94" s="188" t="s">
        <v>6</v>
      </c>
      <c r="P94" s="158" t="str">
        <f t="shared" si="1"/>
        <v/>
      </c>
      <c r="Q94" s="159" t="s">
        <v>6</v>
      </c>
      <c r="R94" s="159" t="s">
        <v>6</v>
      </c>
      <c r="S94" s="162" t="s">
        <v>6</v>
      </c>
      <c r="T94" s="3"/>
      <c r="U94" s="3"/>
    </row>
    <row r="95" spans="1:21" x14ac:dyDescent="0.35">
      <c r="A95" s="163" t="s">
        <v>92</v>
      </c>
      <c r="B95" s="191">
        <f>IF(SUM(B25:B94)=0,"-",AVERAGE(B25:B94))</f>
        <v>24</v>
      </c>
      <c r="C95" s="165" t="s">
        <v>61</v>
      </c>
      <c r="D95" s="166">
        <f>IF(SUM(D25:D94)=0,0,AVERAGE(D25:D94))</f>
        <v>64.088214285714272</v>
      </c>
      <c r="E95" s="166">
        <f>IF(SUM(E25:E94)=0,"-",AVERAGE(E25:E94))</f>
        <v>6.8300000000000036</v>
      </c>
      <c r="F95" s="167">
        <f>IF(SUM(F25:F94)=0,"-",AVERAGE(F25:F94))</f>
        <v>80.459642857142882</v>
      </c>
      <c r="G95" s="168">
        <f>IF(SUM(G25:G94)=0,"-",AVERAGE(G25:G94))</f>
        <v>81.99</v>
      </c>
      <c r="H95" s="167"/>
      <c r="I95" s="169" t="s">
        <v>61</v>
      </c>
      <c r="J95" s="166">
        <f>IF(SUM(J25:J94)=0,0,AVERAGE(J25:J94))</f>
        <v>56.083928571428565</v>
      </c>
      <c r="K95" s="166">
        <f>IF(SUM(K25:K94)=0,"-",AVERAGE(K25:K94))</f>
        <v>5.2300000000000013</v>
      </c>
      <c r="L95" s="167">
        <f>IF(SUM(L25:L94)=0,"-",AVERAGE(L25:L94))</f>
        <v>56.755000000000003</v>
      </c>
      <c r="M95" s="167">
        <f>IF(SUM(M25:M94)=0,"-",AVERAGE(M25:M94))</f>
        <v>57.607142857142847</v>
      </c>
      <c r="N95" s="170"/>
      <c r="O95" s="173" t="str">
        <f>IF(SUM(O25:O94)=0,"-",AVERAGE(O25:O94))</f>
        <v>-</v>
      </c>
      <c r="P95" s="171">
        <f>IF(SUM(P25:P94)=0,"-",AVERAGE(P25:P94))</f>
        <v>8.0042857142857162</v>
      </c>
      <c r="Q95" s="168">
        <f>IF(SUM(Q25:Q94)=0,"-",AVERAGE(Q25:Q94))</f>
        <v>23.704642857142858</v>
      </c>
      <c r="R95" s="168">
        <f>IF(SUM(R25:R94)=0,"-",AVERAGE(R25:R94))</f>
        <v>24.382857142857144</v>
      </c>
      <c r="S95" s="173">
        <f>IF(SUM(S25:S94)=0,"-",AVERAGE(S25:S94))</f>
        <v>1.9753214285714287</v>
      </c>
      <c r="T95" s="3"/>
      <c r="U95" s="3"/>
    </row>
    <row r="96" spans="1:21" ht="15" thickBot="1" x14ac:dyDescent="0.4">
      <c r="A96" s="174" t="s">
        <v>93</v>
      </c>
      <c r="B96" s="192">
        <f>SUM(B25:B94)</f>
        <v>672</v>
      </c>
      <c r="C96" s="174"/>
      <c r="D96" s="176"/>
      <c r="E96" s="176"/>
      <c r="F96" s="177">
        <f>SUM(F25:F94)</f>
        <v>2252.8700000000008</v>
      </c>
      <c r="G96" s="178">
        <f>SUM(G25:G94)</f>
        <v>2295.7199999999998</v>
      </c>
      <c r="H96" s="179"/>
      <c r="I96" s="176"/>
      <c r="J96" s="176"/>
      <c r="K96" s="176"/>
      <c r="L96" s="180">
        <f>SUM(L25:L94)</f>
        <v>1589.14</v>
      </c>
      <c r="M96" s="181">
        <f>SUM(M25:M94)</f>
        <v>1612.9999999999998</v>
      </c>
      <c r="N96" s="182"/>
      <c r="O96" s="184">
        <f>SUM(O25:O94)</f>
        <v>0</v>
      </c>
      <c r="P96" s="174"/>
      <c r="Q96" s="183">
        <f>SUM(Q25:Q94)</f>
        <v>663.73</v>
      </c>
      <c r="R96" s="183">
        <f>SUM(R25:R94)</f>
        <v>682.72</v>
      </c>
      <c r="S96" s="184">
        <f>SUM(S25:S94)</f>
        <v>55.309000000000005</v>
      </c>
      <c r="T96" s="3"/>
      <c r="U96" s="3"/>
    </row>
    <row r="97" spans="1:21" x14ac:dyDescent="0.35">
      <c r="A97" s="92">
        <f>70-COUNTIF(A25:A94,"")</f>
        <v>28</v>
      </c>
      <c r="B97" s="92">
        <f>COUNT(B25:B94)</f>
        <v>28</v>
      </c>
      <c r="C97" s="92">
        <f>A97-B97</f>
        <v>0</v>
      </c>
      <c r="D97" s="93" t="s">
        <v>94</v>
      </c>
      <c r="E97" s="93">
        <v>8</v>
      </c>
      <c r="F97" s="94">
        <f>AVERAGE(F46:F52)</f>
        <v>78.811428571428578</v>
      </c>
      <c r="G97" s="95"/>
      <c r="H97" s="96"/>
      <c r="I97" s="96"/>
      <c r="J97" s="96"/>
      <c r="K97" s="96"/>
      <c r="L97" s="94">
        <f>AVERAGE(L46:L52)</f>
        <v>55.29</v>
      </c>
      <c r="M97" s="95"/>
      <c r="N97" s="95"/>
      <c r="O97" s="95"/>
      <c r="P97" s="95"/>
      <c r="Q97" s="94">
        <f>AVERAGE(Q46:Q52)</f>
        <v>23.521428571428569</v>
      </c>
      <c r="R97" s="94"/>
      <c r="S97" s="97">
        <f>AVERAGE(S46:S52)</f>
        <v>1.9415714285714285</v>
      </c>
      <c r="T97" s="95"/>
      <c r="U97" s="95"/>
    </row>
    <row r="98" spans="1:21" x14ac:dyDescent="0.35">
      <c r="A98" s="22" t="s">
        <v>95</v>
      </c>
      <c r="B98" s="22"/>
      <c r="C98" s="22"/>
      <c r="D98" s="22"/>
      <c r="E98" s="22"/>
      <c r="F98" s="98"/>
      <c r="G98" s="98"/>
      <c r="H98" s="22"/>
      <c r="I98" s="22"/>
      <c r="J98" s="22"/>
      <c r="K98" s="22"/>
      <c r="L98" s="98"/>
      <c r="M98" s="22"/>
      <c r="N98" s="22"/>
      <c r="O98" s="22"/>
      <c r="P98" s="22"/>
      <c r="Q98" s="98">
        <v>0</v>
      </c>
      <c r="R98" s="98">
        <f>IF(R96=0,0,R97*$F$97)</f>
        <v>0</v>
      </c>
      <c r="S98" s="22">
        <v>0</v>
      </c>
      <c r="T98" s="22"/>
      <c r="U98" s="22"/>
    </row>
    <row r="99" spans="1:21" x14ac:dyDescent="0.35">
      <c r="A99" s="99" t="s">
        <v>96</v>
      </c>
      <c r="B99" s="99"/>
      <c r="C99" s="99"/>
      <c r="D99" s="99"/>
      <c r="E99" s="99"/>
      <c r="F99" s="100"/>
      <c r="G99" s="100"/>
      <c r="H99" s="99"/>
      <c r="I99" s="99"/>
      <c r="J99" s="99"/>
      <c r="K99" s="99"/>
      <c r="L99" s="100"/>
      <c r="M99" s="99"/>
      <c r="N99" s="99"/>
      <c r="O99" s="99"/>
      <c r="P99" s="99"/>
      <c r="Q99" s="100">
        <v>0</v>
      </c>
      <c r="R99" s="100">
        <v>0</v>
      </c>
      <c r="S99" s="100">
        <v>0</v>
      </c>
      <c r="T99" s="99"/>
      <c r="U99" s="99"/>
    </row>
    <row r="100" spans="1:21" ht="15.5" x14ac:dyDescent="0.35">
      <c r="A100" s="101" t="s">
        <v>237</v>
      </c>
      <c r="B100" s="101"/>
      <c r="C100" s="101"/>
      <c r="D100" s="101"/>
      <c r="E100" s="101"/>
      <c r="F100" s="102"/>
      <c r="G100" s="103"/>
      <c r="H100" s="101"/>
      <c r="I100" s="101"/>
      <c r="J100" s="101"/>
      <c r="K100" s="101"/>
      <c r="L100" s="102"/>
      <c r="M100" s="101"/>
      <c r="N100" s="101"/>
      <c r="O100" s="101"/>
      <c r="P100" s="101"/>
      <c r="Q100" s="102">
        <f>Q96+Q98-Q99</f>
        <v>663.73</v>
      </c>
      <c r="R100" s="102">
        <f>R96+R98-R99</f>
        <v>682.72</v>
      </c>
      <c r="S100" s="104">
        <f>S96-M106</f>
        <v>53.915167000000004</v>
      </c>
      <c r="T100" s="115"/>
      <c r="U100" s="115"/>
    </row>
    <row r="101" spans="1:21" x14ac:dyDescent="0.35">
      <c r="A101" s="96"/>
      <c r="B101" s="96"/>
      <c r="C101" s="105"/>
      <c r="D101" s="105"/>
      <c r="E101" s="105"/>
      <c r="F101" s="9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96"/>
      <c r="T101" s="24"/>
      <c r="U101" s="24"/>
    </row>
    <row r="102" spans="1:21" x14ac:dyDescent="0.35">
      <c r="A102" s="106" t="s">
        <v>98</v>
      </c>
      <c r="B102" s="106"/>
      <c r="C102" s="3"/>
      <c r="D102" s="3"/>
      <c r="E102" s="3"/>
      <c r="F102" s="3"/>
      <c r="G102" s="3"/>
      <c r="H102" s="3"/>
      <c r="I102" s="3"/>
      <c r="J102" s="19"/>
      <c r="K102" s="19"/>
      <c r="L102" s="19"/>
      <c r="M102" s="3"/>
      <c r="N102" s="3"/>
      <c r="O102" s="3"/>
      <c r="P102" s="3"/>
      <c r="Q102" s="3"/>
      <c r="R102" s="3"/>
      <c r="S102" s="17"/>
      <c r="T102" s="3"/>
      <c r="U102" s="3"/>
    </row>
    <row r="103" spans="1:2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35">
      <c r="A104" s="3" t="s">
        <v>99</v>
      </c>
      <c r="B104" s="3"/>
      <c r="C104" s="3"/>
      <c r="D104" s="3"/>
      <c r="E104" s="3"/>
      <c r="F104" s="17">
        <f>24*(B97)-B96-B20*24</f>
        <v>0</v>
      </c>
      <c r="G104" s="3" t="s">
        <v>100</v>
      </c>
      <c r="H104" s="3" t="s">
        <v>100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ht="20" x14ac:dyDescent="0.4">
      <c r="A106" s="3" t="s">
        <v>245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16">
        <f>Q96*2.1/1000</f>
        <v>1.3938330000000001</v>
      </c>
      <c r="N106" s="3"/>
      <c r="O106" s="3" t="s">
        <v>102</v>
      </c>
      <c r="P106" s="3"/>
      <c r="Q106" s="3"/>
      <c r="R106" s="3"/>
      <c r="S106" s="3"/>
      <c r="T106" s="3"/>
      <c r="U106" s="3"/>
    </row>
    <row r="107" spans="1:21" x14ac:dyDescent="0.35">
      <c r="A107" s="3" t="s">
        <v>103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 t="s">
        <v>104</v>
      </c>
      <c r="P107" s="3"/>
      <c r="Q107" s="3"/>
      <c r="R107" s="3"/>
      <c r="S107" s="3"/>
      <c r="T107" s="3"/>
      <c r="U107" s="3"/>
    </row>
    <row r="108" spans="1:2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35">
      <c r="A109" s="3" t="s">
        <v>105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35">
      <c r="A110" s="3" t="s">
        <v>106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6" t="s">
        <v>107</v>
      </c>
    </row>
    <row r="111" spans="1:21" x14ac:dyDescent="0.35">
      <c r="A111" s="1"/>
      <c r="B111" s="2"/>
      <c r="C111" s="3"/>
      <c r="D111" s="4"/>
      <c r="E111" s="3"/>
      <c r="F111" s="5"/>
      <c r="G111" s="5"/>
      <c r="H111" s="5"/>
      <c r="I111" s="5"/>
      <c r="J111" s="5"/>
      <c r="K111" s="5"/>
      <c r="L111" s="5"/>
      <c r="M111" s="5"/>
      <c r="N111" s="4"/>
      <c r="O111" s="3"/>
      <c r="P111" s="3"/>
      <c r="Q111" s="2"/>
      <c r="R111" s="2"/>
      <c r="S111" s="26"/>
      <c r="T111" s="6" t="s">
        <v>108</v>
      </c>
    </row>
    <row r="112" spans="1:21" ht="17.5" x14ac:dyDescent="0.35">
      <c r="A112" s="193" t="s">
        <v>236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7"/>
      <c r="Q112" s="7"/>
      <c r="R112" s="2"/>
      <c r="S112" s="26"/>
      <c r="T112" s="8" t="s">
        <v>2</v>
      </c>
    </row>
    <row r="113" spans="1:20" ht="18" x14ac:dyDescent="0.4">
      <c r="A113" s="9" t="s">
        <v>136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"/>
      <c r="P113" s="2"/>
      <c r="Q113" s="2"/>
      <c r="R113" s="2"/>
      <c r="S113" s="26"/>
      <c r="T113" s="10" t="s">
        <v>149</v>
      </c>
    </row>
    <row r="114" spans="1:20" ht="17.5" x14ac:dyDescent="0.35">
      <c r="A114" s="11" t="s">
        <v>5</v>
      </c>
      <c r="B114" s="12"/>
      <c r="C114" s="13" t="s">
        <v>138</v>
      </c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3"/>
      <c r="P114" s="12"/>
      <c r="Q114" s="2"/>
      <c r="R114" s="2"/>
      <c r="S114" s="3"/>
      <c r="T114" s="10" t="s">
        <v>7</v>
      </c>
    </row>
    <row r="115" spans="1:20" ht="17.5" x14ac:dyDescent="0.35">
      <c r="A115" s="11" t="s">
        <v>8</v>
      </c>
      <c r="B115" s="3"/>
      <c r="C115" s="13" t="s">
        <v>139</v>
      </c>
      <c r="D115" s="2"/>
      <c r="E115" s="3"/>
      <c r="F115" s="3"/>
      <c r="G115" s="14"/>
      <c r="H115" s="14"/>
      <c r="I115" s="14"/>
      <c r="J115" s="14"/>
      <c r="K115" s="3"/>
      <c r="L115" s="14"/>
      <c r="M115" s="14"/>
      <c r="N115" s="14"/>
      <c r="O115" s="14"/>
      <c r="P115" s="3"/>
      <c r="Q115" s="3"/>
      <c r="R115" s="3"/>
      <c r="S115" s="3"/>
      <c r="T115" s="6" t="s">
        <v>10</v>
      </c>
    </row>
    <row r="116" spans="1:20" x14ac:dyDescent="0.35">
      <c r="A116" s="15" t="s">
        <v>111</v>
      </c>
      <c r="B116" s="12"/>
      <c r="C116" s="3"/>
      <c r="D116" s="3"/>
      <c r="E116" s="3" t="s">
        <v>12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7"/>
      <c r="Q116" s="17"/>
      <c r="R116" s="17"/>
      <c r="S116" s="3"/>
      <c r="T116" s="18" t="s">
        <v>140</v>
      </c>
    </row>
    <row r="117" spans="1:20" ht="17.5" x14ac:dyDescent="0.35">
      <c r="A117" s="19" t="s">
        <v>14</v>
      </c>
      <c r="B117" s="20"/>
      <c r="C117" s="19"/>
      <c r="D117" s="19"/>
      <c r="E117" s="19"/>
      <c r="F117" s="19"/>
      <c r="G117" s="19"/>
      <c r="H117" s="19"/>
      <c r="I117" s="19"/>
      <c r="J117" s="19"/>
      <c r="K117" s="21"/>
      <c r="L117" s="19"/>
      <c r="M117" s="19"/>
      <c r="N117" s="19"/>
      <c r="O117" s="19"/>
      <c r="P117" s="22"/>
      <c r="Q117" s="22"/>
      <c r="R117" s="22"/>
      <c r="S117" s="19"/>
      <c r="T117" s="108" t="s">
        <v>112</v>
      </c>
    </row>
    <row r="118" spans="1:20" x14ac:dyDescent="0.35">
      <c r="A118" s="3" t="s">
        <v>142</v>
      </c>
      <c r="B118" s="2"/>
      <c r="C118" s="3"/>
      <c r="D118" s="2"/>
      <c r="E118" s="3"/>
      <c r="F118" s="3"/>
      <c r="G118" s="3"/>
      <c r="H118" s="2"/>
      <c r="I118" s="2"/>
      <c r="J118" s="3" t="s">
        <v>19</v>
      </c>
      <c r="K118" s="3"/>
      <c r="L118" s="3"/>
      <c r="M118" s="3" t="s">
        <v>143</v>
      </c>
      <c r="N118" s="3"/>
      <c r="O118" s="3"/>
      <c r="P118" s="3"/>
      <c r="Q118" s="3"/>
      <c r="R118" s="2" t="s">
        <v>21</v>
      </c>
      <c r="S118" s="26"/>
      <c r="T118" s="26"/>
    </row>
    <row r="119" spans="1:20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  <c r="S119" s="25"/>
      <c r="T119" s="25"/>
    </row>
    <row r="120" spans="1:20" x14ac:dyDescent="0.35">
      <c r="A120" s="19" t="s">
        <v>27</v>
      </c>
      <c r="B120" s="19"/>
      <c r="C120" s="19"/>
      <c r="D120" s="2" t="s">
        <v>144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3"/>
      <c r="Q120" s="3"/>
      <c r="R120" s="26"/>
      <c r="S120" s="26"/>
      <c r="T120" s="26"/>
    </row>
    <row r="121" spans="1:20" x14ac:dyDescent="0.35">
      <c r="A121" s="19" t="s">
        <v>145</v>
      </c>
      <c r="B121" s="19"/>
      <c r="C121" s="1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6"/>
      <c r="S121" s="26"/>
      <c r="T121" s="26"/>
    </row>
    <row r="122" spans="1:20" x14ac:dyDescent="0.35">
      <c r="A122" s="19" t="s">
        <v>30</v>
      </c>
      <c r="B122" s="19"/>
      <c r="C122" s="1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6"/>
      <c r="S122" s="26"/>
      <c r="T122" s="26"/>
    </row>
    <row r="123" spans="1:20" x14ac:dyDescent="0.35">
      <c r="A123" s="19" t="s">
        <v>146</v>
      </c>
      <c r="B123" s="19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6"/>
      <c r="R123" s="26"/>
      <c r="S123" s="26"/>
      <c r="T123" s="3"/>
    </row>
    <row r="124" spans="1:20" x14ac:dyDescent="0.35">
      <c r="A124" s="19" t="s">
        <v>147</v>
      </c>
      <c r="B124" s="19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6"/>
      <c r="R124" s="26"/>
      <c r="S124" s="26"/>
      <c r="T124" s="3"/>
    </row>
    <row r="125" spans="1:20" x14ac:dyDescent="0.35">
      <c r="A125" s="19" t="s">
        <v>33</v>
      </c>
      <c r="B125" s="19"/>
      <c r="C125" s="1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6"/>
      <c r="R125" s="26"/>
      <c r="S125" s="26"/>
      <c r="T125" s="3"/>
    </row>
    <row r="126" spans="1:20" x14ac:dyDescent="0.35">
      <c r="A126" s="19"/>
      <c r="B126" s="19"/>
      <c r="C126" s="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6"/>
      <c r="R126" s="26"/>
      <c r="S126" s="26"/>
      <c r="T126" s="3"/>
    </row>
    <row r="127" spans="1:20" x14ac:dyDescent="0.35">
      <c r="A127" s="19"/>
      <c r="B127" s="19"/>
      <c r="C127" s="1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6"/>
      <c r="R127" s="26"/>
      <c r="S127" s="26"/>
      <c r="T127" s="3"/>
    </row>
    <row r="128" spans="1:20" x14ac:dyDescent="0.35">
      <c r="A128" s="27" t="s">
        <v>34</v>
      </c>
      <c r="B128" s="27">
        <v>0</v>
      </c>
      <c r="C128" s="1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6"/>
      <c r="R128" s="26"/>
      <c r="S128" s="26"/>
      <c r="T128" s="3"/>
    </row>
    <row r="129" spans="1:20" ht="15" thickBot="1" x14ac:dyDescent="0.4">
      <c r="A129" s="19"/>
      <c r="B129" s="19"/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6"/>
      <c r="R129" s="26"/>
      <c r="S129" s="26"/>
      <c r="T129" s="3"/>
    </row>
    <row r="130" spans="1:20" x14ac:dyDescent="0.35">
      <c r="A130" s="120"/>
      <c r="B130" s="121"/>
      <c r="C130" s="194" t="s">
        <v>117</v>
      </c>
      <c r="D130" s="195"/>
      <c r="E130" s="195"/>
      <c r="F130" s="195"/>
      <c r="G130" s="196"/>
      <c r="H130" s="122"/>
      <c r="I130" s="194" t="s">
        <v>118</v>
      </c>
      <c r="J130" s="195"/>
      <c r="K130" s="195"/>
      <c r="L130" s="195"/>
      <c r="M130" s="196"/>
      <c r="N130" s="122"/>
      <c r="O130" s="123"/>
      <c r="P130" s="124"/>
      <c r="Q130" s="122"/>
      <c r="R130" s="125"/>
      <c r="S130" s="126"/>
      <c r="T130" s="127"/>
    </row>
    <row r="131" spans="1:20" x14ac:dyDescent="0.35">
      <c r="A131" s="128" t="s">
        <v>37</v>
      </c>
      <c r="B131" s="129" t="s">
        <v>38</v>
      </c>
      <c r="C131" s="130" t="s">
        <v>119</v>
      </c>
      <c r="D131" s="131" t="s">
        <v>120</v>
      </c>
      <c r="E131" s="40" t="s">
        <v>121</v>
      </c>
      <c r="F131" s="131" t="s">
        <v>122</v>
      </c>
      <c r="G131" s="132" t="s">
        <v>123</v>
      </c>
      <c r="H131" s="19"/>
      <c r="I131" s="130" t="s">
        <v>124</v>
      </c>
      <c r="J131" s="131" t="s">
        <v>125</v>
      </c>
      <c r="K131" s="40" t="s">
        <v>126</v>
      </c>
      <c r="L131" s="131" t="s">
        <v>127</v>
      </c>
      <c r="M131" s="132" t="s">
        <v>128</v>
      </c>
      <c r="N131" s="42"/>
      <c r="O131" s="130" t="s">
        <v>48</v>
      </c>
      <c r="P131" s="133" t="s">
        <v>129</v>
      </c>
      <c r="Q131" s="40" t="s">
        <v>130</v>
      </c>
      <c r="R131" s="134" t="s">
        <v>131</v>
      </c>
      <c r="S131" s="135" t="s">
        <v>132</v>
      </c>
      <c r="T131" s="136" t="s">
        <v>50</v>
      </c>
    </row>
    <row r="132" spans="1:20" ht="15" thickBot="1" x14ac:dyDescent="0.4">
      <c r="A132" s="137"/>
      <c r="B132" s="138"/>
      <c r="C132" s="139" t="s">
        <v>51</v>
      </c>
      <c r="D132" s="140" t="s">
        <v>52</v>
      </c>
      <c r="E132" s="141" t="s">
        <v>53</v>
      </c>
      <c r="F132" s="140" t="s">
        <v>133</v>
      </c>
      <c r="G132" s="142" t="s">
        <v>59</v>
      </c>
      <c r="H132" s="143" t="s">
        <v>55</v>
      </c>
      <c r="I132" s="139" t="s">
        <v>51</v>
      </c>
      <c r="J132" s="140" t="s">
        <v>52</v>
      </c>
      <c r="K132" s="141" t="s">
        <v>53</v>
      </c>
      <c r="L132" s="140" t="s">
        <v>133</v>
      </c>
      <c r="M132" s="142" t="s">
        <v>59</v>
      </c>
      <c r="N132" s="144" t="s">
        <v>56</v>
      </c>
      <c r="O132" s="139" t="s">
        <v>58</v>
      </c>
      <c r="P132" s="145" t="s">
        <v>133</v>
      </c>
      <c r="Q132" s="141" t="s">
        <v>133</v>
      </c>
      <c r="R132" s="140" t="s">
        <v>133</v>
      </c>
      <c r="S132" s="146" t="s">
        <v>133</v>
      </c>
      <c r="T132" s="147" t="s">
        <v>59</v>
      </c>
    </row>
    <row r="133" spans="1:20" x14ac:dyDescent="0.35">
      <c r="A133" s="148" t="s">
        <v>208</v>
      </c>
      <c r="B133" s="149">
        <v>24</v>
      </c>
      <c r="C133" s="150" t="s">
        <v>61</v>
      </c>
      <c r="D133" s="151">
        <v>85.62</v>
      </c>
      <c r="E133" s="151">
        <v>6.73</v>
      </c>
      <c r="F133" s="152">
        <v>237.45</v>
      </c>
      <c r="G133" s="153" t="s">
        <v>61</v>
      </c>
      <c r="H133" s="154"/>
      <c r="I133" s="155" t="s">
        <v>61</v>
      </c>
      <c r="J133" s="151">
        <v>52.4</v>
      </c>
      <c r="K133" s="151">
        <v>4.53</v>
      </c>
      <c r="L133" s="152">
        <v>236.26</v>
      </c>
      <c r="M133" s="156" t="s">
        <v>61</v>
      </c>
      <c r="N133" s="157"/>
      <c r="O133" s="158">
        <f t="shared" ref="O133:O196" si="2">IF(OR(D133="",D133="-",J133="",J133="-"),"",D133-J133)</f>
        <v>33.220000000000006</v>
      </c>
      <c r="P133" s="159">
        <v>1.19</v>
      </c>
      <c r="Q133" s="160" t="s">
        <v>61</v>
      </c>
      <c r="R133" s="151" t="s">
        <v>61</v>
      </c>
      <c r="S133" s="161" t="s">
        <v>61</v>
      </c>
      <c r="T133" s="162">
        <v>7.9610000000000003</v>
      </c>
    </row>
    <row r="134" spans="1:20" x14ac:dyDescent="0.35">
      <c r="A134" s="148" t="s">
        <v>209</v>
      </c>
      <c r="B134" s="149">
        <v>24</v>
      </c>
      <c r="C134" s="150" t="s">
        <v>61</v>
      </c>
      <c r="D134" s="151">
        <v>79.58</v>
      </c>
      <c r="E134" s="151">
        <v>6.73</v>
      </c>
      <c r="F134" s="152">
        <v>241.81</v>
      </c>
      <c r="G134" s="153" t="s">
        <v>61</v>
      </c>
      <c r="H134" s="154"/>
      <c r="I134" s="155" t="s">
        <v>61</v>
      </c>
      <c r="J134" s="151">
        <v>50.12</v>
      </c>
      <c r="K134" s="151">
        <v>4.53</v>
      </c>
      <c r="L134" s="152">
        <v>240.66</v>
      </c>
      <c r="M134" s="156" t="s">
        <v>61</v>
      </c>
      <c r="N134" s="157"/>
      <c r="O134" s="158">
        <f t="shared" si="2"/>
        <v>29.46</v>
      </c>
      <c r="P134" s="159">
        <v>1.1499999999999999</v>
      </c>
      <c r="Q134" s="160" t="s">
        <v>61</v>
      </c>
      <c r="R134" s="151" t="s">
        <v>61</v>
      </c>
      <c r="S134" s="161" t="s">
        <v>61</v>
      </c>
      <c r="T134" s="162">
        <v>7.1870000000000003</v>
      </c>
    </row>
    <row r="135" spans="1:20" x14ac:dyDescent="0.35">
      <c r="A135" s="148" t="s">
        <v>210</v>
      </c>
      <c r="B135" s="149">
        <v>24</v>
      </c>
      <c r="C135" s="150" t="s">
        <v>61</v>
      </c>
      <c r="D135" s="151">
        <v>80.33</v>
      </c>
      <c r="E135" s="151">
        <v>6.73</v>
      </c>
      <c r="F135" s="152">
        <v>236.74</v>
      </c>
      <c r="G135" s="153" t="s">
        <v>61</v>
      </c>
      <c r="H135" s="154"/>
      <c r="I135" s="155" t="s">
        <v>61</v>
      </c>
      <c r="J135" s="151">
        <v>50.02</v>
      </c>
      <c r="K135" s="151">
        <v>4.53</v>
      </c>
      <c r="L135" s="152">
        <v>235.63</v>
      </c>
      <c r="M135" s="156" t="s">
        <v>61</v>
      </c>
      <c r="N135" s="157"/>
      <c r="O135" s="158">
        <f t="shared" si="2"/>
        <v>30.309999999999995</v>
      </c>
      <c r="P135" s="159">
        <v>1.1100000000000001</v>
      </c>
      <c r="Q135" s="160" t="s">
        <v>61</v>
      </c>
      <c r="R135" s="151" t="s">
        <v>61</v>
      </c>
      <c r="S135" s="161" t="s">
        <v>61</v>
      </c>
      <c r="T135" s="162">
        <v>7.2409999999999997</v>
      </c>
    </row>
    <row r="136" spans="1:20" x14ac:dyDescent="0.35">
      <c r="A136" s="148" t="s">
        <v>211</v>
      </c>
      <c r="B136" s="149">
        <v>24</v>
      </c>
      <c r="C136" s="150" t="s">
        <v>61</v>
      </c>
      <c r="D136" s="151">
        <v>88.02</v>
      </c>
      <c r="E136" s="151">
        <v>6.73</v>
      </c>
      <c r="F136" s="152">
        <v>238.15</v>
      </c>
      <c r="G136" s="153" t="s">
        <v>61</v>
      </c>
      <c r="H136" s="154"/>
      <c r="I136" s="155" t="s">
        <v>61</v>
      </c>
      <c r="J136" s="151">
        <v>53.22</v>
      </c>
      <c r="K136" s="151">
        <v>4.53</v>
      </c>
      <c r="L136" s="152">
        <v>236.98</v>
      </c>
      <c r="M136" s="156" t="s">
        <v>61</v>
      </c>
      <c r="N136" s="157"/>
      <c r="O136" s="158">
        <f t="shared" si="2"/>
        <v>34.799999999999997</v>
      </c>
      <c r="P136" s="159">
        <v>1.17</v>
      </c>
      <c r="Q136" s="160" t="s">
        <v>61</v>
      </c>
      <c r="R136" s="151" t="s">
        <v>61</v>
      </c>
      <c r="S136" s="161" t="s">
        <v>61</v>
      </c>
      <c r="T136" s="162">
        <v>8.3620000000000001</v>
      </c>
    </row>
    <row r="137" spans="1:20" x14ac:dyDescent="0.35">
      <c r="A137" s="148" t="s">
        <v>212</v>
      </c>
      <c r="B137" s="149">
        <v>24</v>
      </c>
      <c r="C137" s="150" t="s">
        <v>61</v>
      </c>
      <c r="D137" s="151">
        <v>86.11</v>
      </c>
      <c r="E137" s="151">
        <v>6.73</v>
      </c>
      <c r="F137" s="152">
        <v>237.38</v>
      </c>
      <c r="G137" s="153" t="s">
        <v>61</v>
      </c>
      <c r="H137" s="154"/>
      <c r="I137" s="155" t="s">
        <v>61</v>
      </c>
      <c r="J137" s="151">
        <v>52.2</v>
      </c>
      <c r="K137" s="151">
        <v>4.53</v>
      </c>
      <c r="L137" s="152">
        <v>236.21</v>
      </c>
      <c r="M137" s="156" t="s">
        <v>61</v>
      </c>
      <c r="N137" s="157"/>
      <c r="O137" s="158">
        <f t="shared" si="2"/>
        <v>33.909999999999997</v>
      </c>
      <c r="P137" s="159">
        <v>1.17</v>
      </c>
      <c r="Q137" s="160" t="s">
        <v>61</v>
      </c>
      <c r="R137" s="151" t="s">
        <v>61</v>
      </c>
      <c r="S137" s="161" t="s">
        <v>61</v>
      </c>
      <c r="T137" s="162">
        <v>8.1210000000000004</v>
      </c>
    </row>
    <row r="138" spans="1:20" x14ac:dyDescent="0.35">
      <c r="A138" s="148" t="s">
        <v>213</v>
      </c>
      <c r="B138" s="149">
        <v>24</v>
      </c>
      <c r="C138" s="150" t="s">
        <v>61</v>
      </c>
      <c r="D138" s="151">
        <v>85.58</v>
      </c>
      <c r="E138" s="151">
        <v>6.73</v>
      </c>
      <c r="F138" s="152">
        <v>242.31</v>
      </c>
      <c r="G138" s="153" t="s">
        <v>61</v>
      </c>
      <c r="H138" s="154"/>
      <c r="I138" s="155" t="s">
        <v>61</v>
      </c>
      <c r="J138" s="151">
        <v>52.48</v>
      </c>
      <c r="K138" s="151">
        <v>4.53</v>
      </c>
      <c r="L138" s="152">
        <v>241.15</v>
      </c>
      <c r="M138" s="156" t="s">
        <v>61</v>
      </c>
      <c r="N138" s="157"/>
      <c r="O138" s="158">
        <f t="shared" si="2"/>
        <v>33.1</v>
      </c>
      <c r="P138" s="159">
        <v>1.1599999999999999</v>
      </c>
      <c r="Q138" s="160" t="s">
        <v>61</v>
      </c>
      <c r="R138" s="151" t="s">
        <v>61</v>
      </c>
      <c r="S138" s="161" t="s">
        <v>61</v>
      </c>
      <c r="T138" s="162">
        <v>8.0860000000000003</v>
      </c>
    </row>
    <row r="139" spans="1:20" x14ac:dyDescent="0.35">
      <c r="A139" s="148" t="s">
        <v>214</v>
      </c>
      <c r="B139" s="149">
        <v>24</v>
      </c>
      <c r="C139" s="150" t="s">
        <v>61</v>
      </c>
      <c r="D139" s="151">
        <v>81.180000000000007</v>
      </c>
      <c r="E139" s="151">
        <v>6.73</v>
      </c>
      <c r="F139" s="152">
        <v>237.92</v>
      </c>
      <c r="G139" s="153" t="s">
        <v>61</v>
      </c>
      <c r="H139" s="154"/>
      <c r="I139" s="155" t="s">
        <v>61</v>
      </c>
      <c r="J139" s="151">
        <v>50.49</v>
      </c>
      <c r="K139" s="151">
        <v>4.53</v>
      </c>
      <c r="L139" s="152">
        <v>236.82</v>
      </c>
      <c r="M139" s="156" t="s">
        <v>61</v>
      </c>
      <c r="N139" s="157"/>
      <c r="O139" s="158">
        <f t="shared" si="2"/>
        <v>30.690000000000005</v>
      </c>
      <c r="P139" s="159">
        <v>1.1000000000000001</v>
      </c>
      <c r="Q139" s="160" t="s">
        <v>61</v>
      </c>
      <c r="R139" s="151" t="s">
        <v>61</v>
      </c>
      <c r="S139" s="161" t="s">
        <v>61</v>
      </c>
      <c r="T139" s="162">
        <v>7.3559999999999999</v>
      </c>
    </row>
    <row r="140" spans="1:20" x14ac:dyDescent="0.35">
      <c r="A140" s="148" t="s">
        <v>215</v>
      </c>
      <c r="B140" s="149">
        <v>24</v>
      </c>
      <c r="C140" s="150" t="s">
        <v>61</v>
      </c>
      <c r="D140" s="151">
        <v>75.099999999999994</v>
      </c>
      <c r="E140" s="151">
        <v>6.73</v>
      </c>
      <c r="F140" s="152">
        <v>243.72</v>
      </c>
      <c r="G140" s="153" t="s">
        <v>61</v>
      </c>
      <c r="H140" s="154"/>
      <c r="I140" s="155" t="s">
        <v>61</v>
      </c>
      <c r="J140" s="151">
        <v>48.26</v>
      </c>
      <c r="K140" s="151">
        <v>4.53</v>
      </c>
      <c r="L140" s="152">
        <v>242.65</v>
      </c>
      <c r="M140" s="156" t="s">
        <v>61</v>
      </c>
      <c r="N140" s="157"/>
      <c r="O140" s="158">
        <f t="shared" si="2"/>
        <v>26.839999999999996</v>
      </c>
      <c r="P140" s="159">
        <v>1.07</v>
      </c>
      <c r="Q140" s="160" t="s">
        <v>61</v>
      </c>
      <c r="R140" s="151" t="s">
        <v>61</v>
      </c>
      <c r="S140" s="161" t="s">
        <v>61</v>
      </c>
      <c r="T140" s="162">
        <v>6.5919999999999996</v>
      </c>
    </row>
    <row r="141" spans="1:20" x14ac:dyDescent="0.35">
      <c r="A141" s="148" t="s">
        <v>216</v>
      </c>
      <c r="B141" s="149">
        <v>24</v>
      </c>
      <c r="C141" s="150" t="s">
        <v>61</v>
      </c>
      <c r="D141" s="151">
        <v>77.849999999999994</v>
      </c>
      <c r="E141" s="151">
        <v>6.73</v>
      </c>
      <c r="F141" s="152">
        <v>234.07</v>
      </c>
      <c r="G141" s="153" t="s">
        <v>61</v>
      </c>
      <c r="H141" s="154"/>
      <c r="I141" s="155" t="s">
        <v>61</v>
      </c>
      <c r="J141" s="151">
        <v>48.96</v>
      </c>
      <c r="K141" s="151">
        <v>4.53</v>
      </c>
      <c r="L141" s="152">
        <v>233.02</v>
      </c>
      <c r="M141" s="156" t="s">
        <v>61</v>
      </c>
      <c r="N141" s="157"/>
      <c r="O141" s="158">
        <f t="shared" si="2"/>
        <v>28.889999999999993</v>
      </c>
      <c r="P141" s="159">
        <v>1.05</v>
      </c>
      <c r="Q141" s="160" t="s">
        <v>61</v>
      </c>
      <c r="R141" s="151" t="s">
        <v>61</v>
      </c>
      <c r="S141" s="161" t="s">
        <v>61</v>
      </c>
      <c r="T141" s="162">
        <v>6.8150000000000004</v>
      </c>
    </row>
    <row r="142" spans="1:20" x14ac:dyDescent="0.35">
      <c r="A142" s="148" t="s">
        <v>217</v>
      </c>
      <c r="B142" s="149">
        <v>24</v>
      </c>
      <c r="C142" s="150" t="s">
        <v>61</v>
      </c>
      <c r="D142" s="151">
        <v>75.67</v>
      </c>
      <c r="E142" s="151">
        <v>6.73</v>
      </c>
      <c r="F142" s="152">
        <v>243.32</v>
      </c>
      <c r="G142" s="153" t="s">
        <v>61</v>
      </c>
      <c r="H142" s="154"/>
      <c r="I142" s="155" t="s">
        <v>61</v>
      </c>
      <c r="J142" s="151">
        <v>48.61</v>
      </c>
      <c r="K142" s="151">
        <v>4.53</v>
      </c>
      <c r="L142" s="152">
        <v>242.25</v>
      </c>
      <c r="M142" s="156" t="s">
        <v>61</v>
      </c>
      <c r="N142" s="157"/>
      <c r="O142" s="158">
        <f t="shared" si="2"/>
        <v>27.060000000000002</v>
      </c>
      <c r="P142" s="159">
        <v>1.07</v>
      </c>
      <c r="Q142" s="160" t="s">
        <v>61</v>
      </c>
      <c r="R142" s="151" t="s">
        <v>61</v>
      </c>
      <c r="S142" s="161" t="s">
        <v>61</v>
      </c>
      <c r="T142" s="162">
        <v>6.6369999999999996</v>
      </c>
    </row>
    <row r="143" spans="1:20" x14ac:dyDescent="0.35">
      <c r="A143" s="148" t="s">
        <v>218</v>
      </c>
      <c r="B143" s="149">
        <v>24</v>
      </c>
      <c r="C143" s="150" t="s">
        <v>61</v>
      </c>
      <c r="D143" s="151">
        <v>76.55</v>
      </c>
      <c r="E143" s="151">
        <v>6.73</v>
      </c>
      <c r="F143" s="152">
        <v>238.85</v>
      </c>
      <c r="G143" s="153" t="s">
        <v>61</v>
      </c>
      <c r="H143" s="154"/>
      <c r="I143" s="155" t="s">
        <v>61</v>
      </c>
      <c r="J143" s="151">
        <v>48.75</v>
      </c>
      <c r="K143" s="151">
        <v>4.53</v>
      </c>
      <c r="L143" s="152">
        <v>237.83</v>
      </c>
      <c r="M143" s="156" t="s">
        <v>61</v>
      </c>
      <c r="N143" s="157"/>
      <c r="O143" s="158">
        <f t="shared" si="2"/>
        <v>27.799999999999997</v>
      </c>
      <c r="P143" s="159">
        <v>1.02</v>
      </c>
      <c r="Q143" s="160" t="s">
        <v>61</v>
      </c>
      <c r="R143" s="151" t="s">
        <v>61</v>
      </c>
      <c r="S143" s="161" t="s">
        <v>61</v>
      </c>
      <c r="T143" s="162">
        <v>6.6950000000000003</v>
      </c>
    </row>
    <row r="144" spans="1:20" x14ac:dyDescent="0.35">
      <c r="A144" s="148" t="s">
        <v>219</v>
      </c>
      <c r="B144" s="149">
        <v>24</v>
      </c>
      <c r="C144" s="150" t="s">
        <v>61</v>
      </c>
      <c r="D144" s="151">
        <v>72.510000000000005</v>
      </c>
      <c r="E144" s="151">
        <v>6.73</v>
      </c>
      <c r="F144" s="152">
        <v>243.41</v>
      </c>
      <c r="G144" s="153" t="s">
        <v>61</v>
      </c>
      <c r="H144" s="154"/>
      <c r="I144" s="155" t="s">
        <v>61</v>
      </c>
      <c r="J144" s="151">
        <v>47.21</v>
      </c>
      <c r="K144" s="151">
        <v>4.53</v>
      </c>
      <c r="L144" s="152">
        <v>242.38</v>
      </c>
      <c r="M144" s="156" t="s">
        <v>61</v>
      </c>
      <c r="N144" s="157"/>
      <c r="O144" s="158">
        <f t="shared" si="2"/>
        <v>25.300000000000004</v>
      </c>
      <c r="P144" s="159">
        <v>1.03</v>
      </c>
      <c r="Q144" s="160" t="s">
        <v>61</v>
      </c>
      <c r="R144" s="151" t="s">
        <v>61</v>
      </c>
      <c r="S144" s="161" t="s">
        <v>61</v>
      </c>
      <c r="T144" s="162">
        <v>6.21</v>
      </c>
    </row>
    <row r="145" spans="1:20" x14ac:dyDescent="0.35">
      <c r="A145" s="148" t="s">
        <v>220</v>
      </c>
      <c r="B145" s="149">
        <v>24</v>
      </c>
      <c r="C145" s="150" t="s">
        <v>61</v>
      </c>
      <c r="D145" s="151">
        <v>68.87</v>
      </c>
      <c r="E145" s="151">
        <v>6.73</v>
      </c>
      <c r="F145" s="152">
        <v>239.3</v>
      </c>
      <c r="G145" s="153" t="s">
        <v>61</v>
      </c>
      <c r="H145" s="154"/>
      <c r="I145" s="155" t="s">
        <v>61</v>
      </c>
      <c r="J145" s="151">
        <v>45.36</v>
      </c>
      <c r="K145" s="151">
        <v>4.53</v>
      </c>
      <c r="L145" s="152">
        <v>238.37</v>
      </c>
      <c r="M145" s="156" t="s">
        <v>61</v>
      </c>
      <c r="N145" s="157"/>
      <c r="O145" s="158">
        <f t="shared" si="2"/>
        <v>23.510000000000005</v>
      </c>
      <c r="P145" s="159">
        <v>0.93</v>
      </c>
      <c r="Q145" s="160" t="s">
        <v>61</v>
      </c>
      <c r="R145" s="151" t="s">
        <v>61</v>
      </c>
      <c r="S145" s="161" t="s">
        <v>61</v>
      </c>
      <c r="T145" s="162">
        <v>5.6630000000000003</v>
      </c>
    </row>
    <row r="146" spans="1:20" x14ac:dyDescent="0.35">
      <c r="A146" s="148" t="s">
        <v>221</v>
      </c>
      <c r="B146" s="149">
        <v>24</v>
      </c>
      <c r="C146" s="150" t="s">
        <v>61</v>
      </c>
      <c r="D146" s="151">
        <v>62.88</v>
      </c>
      <c r="E146" s="151">
        <v>6.73</v>
      </c>
      <c r="F146" s="152">
        <v>245.01</v>
      </c>
      <c r="G146" s="153" t="s">
        <v>61</v>
      </c>
      <c r="H146" s="154"/>
      <c r="I146" s="155" t="s">
        <v>61</v>
      </c>
      <c r="J146" s="151">
        <v>43</v>
      </c>
      <c r="K146" s="151">
        <v>4.53</v>
      </c>
      <c r="L146" s="152">
        <v>244.06</v>
      </c>
      <c r="M146" s="156" t="s">
        <v>61</v>
      </c>
      <c r="N146" s="157"/>
      <c r="O146" s="158">
        <f t="shared" si="2"/>
        <v>19.880000000000003</v>
      </c>
      <c r="P146" s="159">
        <v>0.95</v>
      </c>
      <c r="Q146" s="160" t="s">
        <v>61</v>
      </c>
      <c r="R146" s="151" t="s">
        <v>61</v>
      </c>
      <c r="S146" s="161" t="s">
        <v>61</v>
      </c>
      <c r="T146" s="162">
        <v>4.9130000000000003</v>
      </c>
    </row>
    <row r="147" spans="1:20" x14ac:dyDescent="0.35">
      <c r="A147" s="148" t="s">
        <v>222</v>
      </c>
      <c r="B147" s="149">
        <v>24</v>
      </c>
      <c r="C147" s="150" t="s">
        <v>61</v>
      </c>
      <c r="D147" s="151">
        <v>60.01</v>
      </c>
      <c r="E147" s="151">
        <v>6.73</v>
      </c>
      <c r="F147" s="152">
        <v>241.23</v>
      </c>
      <c r="G147" s="153" t="s">
        <v>61</v>
      </c>
      <c r="H147" s="154"/>
      <c r="I147" s="155" t="s">
        <v>61</v>
      </c>
      <c r="J147" s="151">
        <v>41.54</v>
      </c>
      <c r="K147" s="151">
        <v>4.53</v>
      </c>
      <c r="L147" s="152">
        <v>240.35</v>
      </c>
      <c r="M147" s="156" t="s">
        <v>61</v>
      </c>
      <c r="N147" s="157"/>
      <c r="O147" s="158">
        <f t="shared" si="2"/>
        <v>18.47</v>
      </c>
      <c r="P147" s="159">
        <v>0.88</v>
      </c>
      <c r="Q147" s="160" t="s">
        <v>61</v>
      </c>
      <c r="R147" s="151" t="s">
        <v>61</v>
      </c>
      <c r="S147" s="161" t="s">
        <v>61</v>
      </c>
      <c r="T147" s="162">
        <v>4.4960000000000004</v>
      </c>
    </row>
    <row r="148" spans="1:20" x14ac:dyDescent="0.35">
      <c r="A148" s="148" t="s">
        <v>223</v>
      </c>
      <c r="B148" s="149">
        <v>24</v>
      </c>
      <c r="C148" s="150" t="s">
        <v>61</v>
      </c>
      <c r="D148" s="151">
        <v>58.77</v>
      </c>
      <c r="E148" s="151">
        <v>6.73</v>
      </c>
      <c r="F148" s="152">
        <v>244.39</v>
      </c>
      <c r="G148" s="153" t="s">
        <v>61</v>
      </c>
      <c r="H148" s="154"/>
      <c r="I148" s="155" t="s">
        <v>61</v>
      </c>
      <c r="J148" s="151">
        <v>41.17</v>
      </c>
      <c r="K148" s="151">
        <v>4.53</v>
      </c>
      <c r="L148" s="152">
        <v>243.55</v>
      </c>
      <c r="M148" s="156" t="s">
        <v>61</v>
      </c>
      <c r="N148" s="157"/>
      <c r="O148" s="158">
        <f t="shared" si="2"/>
        <v>17.600000000000001</v>
      </c>
      <c r="P148" s="159">
        <v>0.84</v>
      </c>
      <c r="Q148" s="160" t="s">
        <v>61</v>
      </c>
      <c r="R148" s="151" t="s">
        <v>61</v>
      </c>
      <c r="S148" s="161" t="s">
        <v>61</v>
      </c>
      <c r="T148" s="162">
        <v>4.3380000000000001</v>
      </c>
    </row>
    <row r="149" spans="1:20" x14ac:dyDescent="0.35">
      <c r="A149" s="148" t="s">
        <v>224</v>
      </c>
      <c r="B149" s="149">
        <v>24</v>
      </c>
      <c r="C149" s="150" t="s">
        <v>61</v>
      </c>
      <c r="D149" s="151">
        <v>59.73</v>
      </c>
      <c r="E149" s="151">
        <v>6.73</v>
      </c>
      <c r="F149" s="152">
        <v>239.72</v>
      </c>
      <c r="G149" s="153" t="s">
        <v>61</v>
      </c>
      <c r="H149" s="154"/>
      <c r="I149" s="155" t="s">
        <v>61</v>
      </c>
      <c r="J149" s="151">
        <v>41.51</v>
      </c>
      <c r="K149" s="151">
        <v>4.53</v>
      </c>
      <c r="L149" s="152">
        <v>238.85</v>
      </c>
      <c r="M149" s="156" t="s">
        <v>61</v>
      </c>
      <c r="N149" s="157"/>
      <c r="O149" s="158">
        <f t="shared" si="2"/>
        <v>18.22</v>
      </c>
      <c r="P149" s="159">
        <v>0.87</v>
      </c>
      <c r="Q149" s="160" t="s">
        <v>61</v>
      </c>
      <c r="R149" s="151" t="s">
        <v>61</v>
      </c>
      <c r="S149" s="161" t="s">
        <v>61</v>
      </c>
      <c r="T149" s="162">
        <v>4.4039999999999999</v>
      </c>
    </row>
    <row r="150" spans="1:20" x14ac:dyDescent="0.35">
      <c r="A150" s="148" t="s">
        <v>225</v>
      </c>
      <c r="B150" s="149">
        <v>24</v>
      </c>
      <c r="C150" s="150" t="s">
        <v>61</v>
      </c>
      <c r="D150" s="151">
        <v>56.34</v>
      </c>
      <c r="E150" s="151">
        <v>6.73</v>
      </c>
      <c r="F150" s="152">
        <v>246.19</v>
      </c>
      <c r="G150" s="153" t="s">
        <v>61</v>
      </c>
      <c r="H150" s="154"/>
      <c r="I150" s="155" t="s">
        <v>61</v>
      </c>
      <c r="J150" s="151">
        <v>40.35</v>
      </c>
      <c r="K150" s="151">
        <v>4.53</v>
      </c>
      <c r="L150" s="152">
        <v>245.37</v>
      </c>
      <c r="M150" s="156" t="s">
        <v>61</v>
      </c>
      <c r="N150" s="157"/>
      <c r="O150" s="158">
        <f t="shared" si="2"/>
        <v>15.990000000000002</v>
      </c>
      <c r="P150" s="159">
        <v>0.82</v>
      </c>
      <c r="Q150" s="160" t="s">
        <v>61</v>
      </c>
      <c r="R150" s="151" t="s">
        <v>61</v>
      </c>
      <c r="S150" s="161" t="s">
        <v>61</v>
      </c>
      <c r="T150" s="162">
        <v>3.972</v>
      </c>
    </row>
    <row r="151" spans="1:20" x14ac:dyDescent="0.35">
      <c r="A151" s="148" t="s">
        <v>226</v>
      </c>
      <c r="B151" s="149">
        <v>24</v>
      </c>
      <c r="C151" s="150" t="s">
        <v>61</v>
      </c>
      <c r="D151" s="151">
        <v>58.71</v>
      </c>
      <c r="E151" s="151">
        <v>6.73</v>
      </c>
      <c r="F151" s="152">
        <v>239.48</v>
      </c>
      <c r="G151" s="153" t="s">
        <v>61</v>
      </c>
      <c r="H151" s="154"/>
      <c r="I151" s="155" t="s">
        <v>61</v>
      </c>
      <c r="J151" s="151">
        <v>40.99</v>
      </c>
      <c r="K151" s="151">
        <v>4.53</v>
      </c>
      <c r="L151" s="152">
        <v>238.66</v>
      </c>
      <c r="M151" s="156" t="s">
        <v>61</v>
      </c>
      <c r="N151" s="157"/>
      <c r="O151" s="158">
        <f t="shared" si="2"/>
        <v>17.72</v>
      </c>
      <c r="P151" s="159">
        <v>0.82</v>
      </c>
      <c r="Q151" s="160" t="s">
        <v>61</v>
      </c>
      <c r="R151" s="151" t="s">
        <v>61</v>
      </c>
      <c r="S151" s="161" t="s">
        <v>61</v>
      </c>
      <c r="T151" s="162">
        <v>4.2779999999999996</v>
      </c>
    </row>
    <row r="152" spans="1:20" x14ac:dyDescent="0.35">
      <c r="A152" s="148" t="s">
        <v>227</v>
      </c>
      <c r="B152" s="149">
        <v>24</v>
      </c>
      <c r="C152" s="150" t="s">
        <v>61</v>
      </c>
      <c r="D152" s="151">
        <v>71.66</v>
      </c>
      <c r="E152" s="151">
        <v>6.73</v>
      </c>
      <c r="F152" s="152">
        <v>243.69</v>
      </c>
      <c r="G152" s="153" t="s">
        <v>61</v>
      </c>
      <c r="H152" s="154"/>
      <c r="I152" s="155" t="s">
        <v>61</v>
      </c>
      <c r="J152" s="151">
        <v>47.14</v>
      </c>
      <c r="K152" s="151">
        <v>4.53</v>
      </c>
      <c r="L152" s="152">
        <v>242.68</v>
      </c>
      <c r="M152" s="156" t="s">
        <v>61</v>
      </c>
      <c r="N152" s="157"/>
      <c r="O152" s="158">
        <f t="shared" si="2"/>
        <v>24.519999999999996</v>
      </c>
      <c r="P152" s="159">
        <v>1.01</v>
      </c>
      <c r="Q152" s="160" t="s">
        <v>61</v>
      </c>
      <c r="R152" s="151" t="s">
        <v>61</v>
      </c>
      <c r="S152" s="161" t="s">
        <v>61</v>
      </c>
      <c r="T152" s="162">
        <v>6.0270000000000001</v>
      </c>
    </row>
    <row r="153" spans="1:20" x14ac:dyDescent="0.35">
      <c r="A153" s="148" t="s">
        <v>228</v>
      </c>
      <c r="B153" s="149">
        <v>24</v>
      </c>
      <c r="C153" s="150" t="s">
        <v>61</v>
      </c>
      <c r="D153" s="151">
        <v>73.430000000000007</v>
      </c>
      <c r="E153" s="151">
        <v>6.73</v>
      </c>
      <c r="F153" s="152">
        <v>239.83</v>
      </c>
      <c r="G153" s="153" t="s">
        <v>61</v>
      </c>
      <c r="H153" s="154"/>
      <c r="I153" s="155" t="s">
        <v>61</v>
      </c>
      <c r="J153" s="151">
        <v>47.59</v>
      </c>
      <c r="K153" s="151">
        <v>4.53</v>
      </c>
      <c r="L153" s="152">
        <v>238.85</v>
      </c>
      <c r="M153" s="156" t="s">
        <v>61</v>
      </c>
      <c r="N153" s="157"/>
      <c r="O153" s="158">
        <f t="shared" si="2"/>
        <v>25.840000000000003</v>
      </c>
      <c r="P153" s="159">
        <v>0.98</v>
      </c>
      <c r="Q153" s="160" t="s">
        <v>61</v>
      </c>
      <c r="R153" s="151" t="s">
        <v>61</v>
      </c>
      <c r="S153" s="161" t="s">
        <v>61</v>
      </c>
      <c r="T153" s="162">
        <v>6.2450000000000001</v>
      </c>
    </row>
    <row r="154" spans="1:20" x14ac:dyDescent="0.35">
      <c r="A154" s="148" t="s">
        <v>229</v>
      </c>
      <c r="B154" s="149">
        <v>24</v>
      </c>
      <c r="C154" s="150" t="s">
        <v>61</v>
      </c>
      <c r="D154" s="151">
        <v>72.37</v>
      </c>
      <c r="E154" s="151">
        <v>6.73</v>
      </c>
      <c r="F154" s="152">
        <v>243.9</v>
      </c>
      <c r="G154" s="153" t="s">
        <v>61</v>
      </c>
      <c r="H154" s="154"/>
      <c r="I154" s="155" t="s">
        <v>61</v>
      </c>
      <c r="J154" s="151">
        <v>47.42</v>
      </c>
      <c r="K154" s="151">
        <v>4.53</v>
      </c>
      <c r="L154" s="152">
        <v>242.9</v>
      </c>
      <c r="M154" s="156" t="s">
        <v>61</v>
      </c>
      <c r="N154" s="157"/>
      <c r="O154" s="158">
        <f t="shared" si="2"/>
        <v>24.950000000000003</v>
      </c>
      <c r="P154" s="159">
        <v>1</v>
      </c>
      <c r="Q154" s="160" t="s">
        <v>61</v>
      </c>
      <c r="R154" s="151" t="s">
        <v>61</v>
      </c>
      <c r="S154" s="161" t="s">
        <v>61</v>
      </c>
      <c r="T154" s="162">
        <v>6.1379999999999999</v>
      </c>
    </row>
    <row r="155" spans="1:20" x14ac:dyDescent="0.35">
      <c r="A155" s="148" t="s">
        <v>230</v>
      </c>
      <c r="B155" s="149">
        <v>24</v>
      </c>
      <c r="C155" s="150" t="s">
        <v>61</v>
      </c>
      <c r="D155" s="151">
        <v>64.88</v>
      </c>
      <c r="E155" s="151">
        <v>6.73</v>
      </c>
      <c r="F155" s="152">
        <v>240.94</v>
      </c>
      <c r="G155" s="153" t="s">
        <v>61</v>
      </c>
      <c r="H155" s="154"/>
      <c r="I155" s="155" t="s">
        <v>61</v>
      </c>
      <c r="J155" s="151">
        <v>44.02</v>
      </c>
      <c r="K155" s="151">
        <v>4.53</v>
      </c>
      <c r="L155" s="152">
        <v>239.94</v>
      </c>
      <c r="M155" s="156" t="s">
        <v>61</v>
      </c>
      <c r="N155" s="157"/>
      <c r="O155" s="158">
        <f t="shared" si="2"/>
        <v>20.859999999999992</v>
      </c>
      <c r="P155" s="159">
        <v>1</v>
      </c>
      <c r="Q155" s="160" t="s">
        <v>61</v>
      </c>
      <c r="R155" s="151" t="s">
        <v>61</v>
      </c>
      <c r="S155" s="161" t="s">
        <v>61</v>
      </c>
      <c r="T155" s="162">
        <v>5.07</v>
      </c>
    </row>
    <row r="156" spans="1:20" x14ac:dyDescent="0.35">
      <c r="A156" s="148" t="s">
        <v>231</v>
      </c>
      <c r="B156" s="149">
        <v>24</v>
      </c>
      <c r="C156" s="150" t="s">
        <v>61</v>
      </c>
      <c r="D156" s="151">
        <v>60.51</v>
      </c>
      <c r="E156" s="151">
        <v>6.73</v>
      </c>
      <c r="F156" s="152">
        <v>244.49</v>
      </c>
      <c r="G156" s="153" t="s">
        <v>61</v>
      </c>
      <c r="H156" s="154"/>
      <c r="I156" s="155" t="s">
        <v>61</v>
      </c>
      <c r="J156" s="151">
        <v>42.19</v>
      </c>
      <c r="K156" s="151">
        <v>4.53</v>
      </c>
      <c r="L156" s="152">
        <v>243.58</v>
      </c>
      <c r="M156" s="156" t="s">
        <v>61</v>
      </c>
      <c r="N156" s="157"/>
      <c r="O156" s="158">
        <f t="shared" si="2"/>
        <v>18.32</v>
      </c>
      <c r="P156" s="159">
        <v>0.91</v>
      </c>
      <c r="Q156" s="160" t="s">
        <v>61</v>
      </c>
      <c r="R156" s="151" t="s">
        <v>61</v>
      </c>
      <c r="S156" s="161" t="s">
        <v>61</v>
      </c>
      <c r="T156" s="162">
        <v>4.5220000000000002</v>
      </c>
    </row>
    <row r="157" spans="1:20" x14ac:dyDescent="0.35">
      <c r="A157" s="148" t="s">
        <v>232</v>
      </c>
      <c r="B157" s="149">
        <v>24</v>
      </c>
      <c r="C157" s="150" t="s">
        <v>61</v>
      </c>
      <c r="D157" s="151">
        <v>58.47</v>
      </c>
      <c r="E157" s="151">
        <v>6.73</v>
      </c>
      <c r="F157" s="152">
        <v>238.29</v>
      </c>
      <c r="G157" s="153" t="s">
        <v>61</v>
      </c>
      <c r="H157" s="154"/>
      <c r="I157" s="155" t="s">
        <v>61</v>
      </c>
      <c r="J157" s="151">
        <v>40.9</v>
      </c>
      <c r="K157" s="151">
        <v>4.53</v>
      </c>
      <c r="L157" s="152">
        <v>237.41</v>
      </c>
      <c r="M157" s="156" t="s">
        <v>61</v>
      </c>
      <c r="N157" s="157"/>
      <c r="O157" s="158">
        <f t="shared" si="2"/>
        <v>17.57</v>
      </c>
      <c r="P157" s="159">
        <v>0.88</v>
      </c>
      <c r="Q157" s="160" t="s">
        <v>61</v>
      </c>
      <c r="R157" s="151" t="s">
        <v>61</v>
      </c>
      <c r="S157" s="161" t="s">
        <v>61</v>
      </c>
      <c r="T157" s="162">
        <v>4.2220000000000004</v>
      </c>
    </row>
    <row r="158" spans="1:20" x14ac:dyDescent="0.35">
      <c r="A158" s="148" t="s">
        <v>233</v>
      </c>
      <c r="B158" s="149">
        <v>24</v>
      </c>
      <c r="C158" s="150" t="s">
        <v>61</v>
      </c>
      <c r="D158" s="151">
        <v>69.33</v>
      </c>
      <c r="E158" s="151">
        <v>6.73</v>
      </c>
      <c r="F158" s="152">
        <v>242.18</v>
      </c>
      <c r="G158" s="153" t="s">
        <v>61</v>
      </c>
      <c r="H158" s="154"/>
      <c r="I158" s="155" t="s">
        <v>61</v>
      </c>
      <c r="J158" s="151">
        <v>46.05</v>
      </c>
      <c r="K158" s="151">
        <v>4.53</v>
      </c>
      <c r="L158" s="152">
        <v>241.2</v>
      </c>
      <c r="M158" s="156" t="s">
        <v>61</v>
      </c>
      <c r="N158" s="157"/>
      <c r="O158" s="158">
        <f t="shared" si="2"/>
        <v>23.28</v>
      </c>
      <c r="P158" s="159">
        <v>0.98</v>
      </c>
      <c r="Q158" s="160" t="s">
        <v>61</v>
      </c>
      <c r="R158" s="151" t="s">
        <v>61</v>
      </c>
      <c r="S158" s="161" t="s">
        <v>61</v>
      </c>
      <c r="T158" s="162">
        <v>5.6840000000000002</v>
      </c>
    </row>
    <row r="159" spans="1:20" x14ac:dyDescent="0.35">
      <c r="A159" s="148" t="s">
        <v>234</v>
      </c>
      <c r="B159" s="149">
        <v>24</v>
      </c>
      <c r="C159" s="150" t="s">
        <v>61</v>
      </c>
      <c r="D159" s="151">
        <v>63.09</v>
      </c>
      <c r="E159" s="151">
        <v>6.73</v>
      </c>
      <c r="F159" s="152">
        <v>241.01</v>
      </c>
      <c r="G159" s="153" t="s">
        <v>61</v>
      </c>
      <c r="H159" s="154"/>
      <c r="I159" s="155" t="s">
        <v>61</v>
      </c>
      <c r="J159" s="151">
        <v>43.45</v>
      </c>
      <c r="K159" s="151">
        <v>4.53</v>
      </c>
      <c r="L159" s="152">
        <v>240.05</v>
      </c>
      <c r="M159" s="156" t="s">
        <v>61</v>
      </c>
      <c r="N159" s="157"/>
      <c r="O159" s="158">
        <f t="shared" si="2"/>
        <v>19.64</v>
      </c>
      <c r="P159" s="159">
        <v>0.96</v>
      </c>
      <c r="Q159" s="160" t="s">
        <v>61</v>
      </c>
      <c r="R159" s="151" t="s">
        <v>61</v>
      </c>
      <c r="S159" s="161" t="s">
        <v>61</v>
      </c>
      <c r="T159" s="162">
        <v>4.7770000000000001</v>
      </c>
    </row>
    <row r="160" spans="1:20" x14ac:dyDescent="0.35">
      <c r="A160" s="148" t="s">
        <v>235</v>
      </c>
      <c r="B160" s="149">
        <v>24</v>
      </c>
      <c r="C160" s="150" t="s">
        <v>61</v>
      </c>
      <c r="D160" s="151">
        <v>65.52</v>
      </c>
      <c r="E160" s="151">
        <v>6.73</v>
      </c>
      <c r="F160" s="152">
        <v>243.96</v>
      </c>
      <c r="G160" s="153" t="s">
        <v>61</v>
      </c>
      <c r="H160" s="154"/>
      <c r="I160" s="155" t="s">
        <v>61</v>
      </c>
      <c r="J160" s="151">
        <v>44.45</v>
      </c>
      <c r="K160" s="151">
        <v>4.53</v>
      </c>
      <c r="L160" s="152">
        <v>243.02</v>
      </c>
      <c r="M160" s="156" t="s">
        <v>61</v>
      </c>
      <c r="N160" s="157"/>
      <c r="O160" s="158">
        <f t="shared" si="2"/>
        <v>21.069999999999993</v>
      </c>
      <c r="P160" s="159">
        <v>0.94</v>
      </c>
      <c r="Q160" s="160" t="s">
        <v>61</v>
      </c>
      <c r="R160" s="151" t="s">
        <v>61</v>
      </c>
      <c r="S160" s="161" t="s">
        <v>61</v>
      </c>
      <c r="T160" s="162">
        <v>5.1829999999999998</v>
      </c>
    </row>
    <row r="161" spans="1:20" x14ac:dyDescent="0.35">
      <c r="A161" s="148" t="s">
        <v>6</v>
      </c>
      <c r="B161" s="149" t="s">
        <v>6</v>
      </c>
      <c r="C161" s="150" t="s">
        <v>61</v>
      </c>
      <c r="D161" s="151" t="s">
        <v>6</v>
      </c>
      <c r="E161" s="151" t="s">
        <v>6</v>
      </c>
      <c r="F161" s="152" t="s">
        <v>6</v>
      </c>
      <c r="G161" s="153" t="s">
        <v>6</v>
      </c>
      <c r="H161" s="154"/>
      <c r="I161" s="155" t="s">
        <v>61</v>
      </c>
      <c r="J161" s="151" t="s">
        <v>6</v>
      </c>
      <c r="K161" s="151" t="s">
        <v>6</v>
      </c>
      <c r="L161" s="152" t="s">
        <v>6</v>
      </c>
      <c r="M161" s="156" t="s">
        <v>6</v>
      </c>
      <c r="N161" s="157"/>
      <c r="O161" s="158" t="str">
        <f t="shared" si="2"/>
        <v/>
      </c>
      <c r="P161" s="159" t="s">
        <v>6</v>
      </c>
      <c r="Q161" s="160" t="s">
        <v>6</v>
      </c>
      <c r="R161" s="151" t="s">
        <v>6</v>
      </c>
      <c r="S161" s="161" t="s">
        <v>6</v>
      </c>
      <c r="T161" s="162" t="s">
        <v>6</v>
      </c>
    </row>
    <row r="162" spans="1:20" x14ac:dyDescent="0.35">
      <c r="A162" s="148" t="s">
        <v>6</v>
      </c>
      <c r="B162" s="149" t="s">
        <v>6</v>
      </c>
      <c r="C162" s="150" t="s">
        <v>61</v>
      </c>
      <c r="D162" s="151" t="s">
        <v>6</v>
      </c>
      <c r="E162" s="151" t="s">
        <v>6</v>
      </c>
      <c r="F162" s="152" t="s">
        <v>6</v>
      </c>
      <c r="G162" s="153" t="s">
        <v>6</v>
      </c>
      <c r="H162" s="154"/>
      <c r="I162" s="155" t="s">
        <v>61</v>
      </c>
      <c r="J162" s="151" t="s">
        <v>6</v>
      </c>
      <c r="K162" s="151" t="s">
        <v>6</v>
      </c>
      <c r="L162" s="152" t="s">
        <v>6</v>
      </c>
      <c r="M162" s="156" t="s">
        <v>6</v>
      </c>
      <c r="N162" s="157"/>
      <c r="O162" s="158" t="str">
        <f t="shared" si="2"/>
        <v/>
      </c>
      <c r="P162" s="159" t="s">
        <v>6</v>
      </c>
      <c r="Q162" s="160" t="s">
        <v>6</v>
      </c>
      <c r="R162" s="151" t="s">
        <v>6</v>
      </c>
      <c r="S162" s="161" t="s">
        <v>6</v>
      </c>
      <c r="T162" s="162" t="s">
        <v>6</v>
      </c>
    </row>
    <row r="163" spans="1:20" x14ac:dyDescent="0.35">
      <c r="A163" s="148" t="s">
        <v>6</v>
      </c>
      <c r="B163" s="149" t="s">
        <v>6</v>
      </c>
      <c r="C163" s="150" t="s">
        <v>61</v>
      </c>
      <c r="D163" s="151" t="s">
        <v>6</v>
      </c>
      <c r="E163" s="151" t="s">
        <v>6</v>
      </c>
      <c r="F163" s="152" t="s">
        <v>6</v>
      </c>
      <c r="G163" s="153" t="s">
        <v>6</v>
      </c>
      <c r="H163" s="154"/>
      <c r="I163" s="155" t="s">
        <v>61</v>
      </c>
      <c r="J163" s="151" t="s">
        <v>6</v>
      </c>
      <c r="K163" s="151" t="s">
        <v>6</v>
      </c>
      <c r="L163" s="152" t="s">
        <v>6</v>
      </c>
      <c r="M163" s="156" t="s">
        <v>6</v>
      </c>
      <c r="N163" s="157"/>
      <c r="O163" s="158" t="str">
        <f t="shared" si="2"/>
        <v/>
      </c>
      <c r="P163" s="159" t="s">
        <v>6</v>
      </c>
      <c r="Q163" s="160" t="s">
        <v>6</v>
      </c>
      <c r="R163" s="151" t="s">
        <v>6</v>
      </c>
      <c r="S163" s="161" t="s">
        <v>6</v>
      </c>
      <c r="T163" s="162" t="s">
        <v>6</v>
      </c>
    </row>
    <row r="164" spans="1:20" x14ac:dyDescent="0.35">
      <c r="A164" s="148" t="s">
        <v>6</v>
      </c>
      <c r="B164" s="149" t="s">
        <v>6</v>
      </c>
      <c r="C164" s="150" t="s">
        <v>61</v>
      </c>
      <c r="D164" s="151" t="s">
        <v>6</v>
      </c>
      <c r="E164" s="151" t="s">
        <v>6</v>
      </c>
      <c r="F164" s="152" t="s">
        <v>6</v>
      </c>
      <c r="G164" s="153" t="s">
        <v>6</v>
      </c>
      <c r="H164" s="154"/>
      <c r="I164" s="155" t="s">
        <v>61</v>
      </c>
      <c r="J164" s="151" t="s">
        <v>6</v>
      </c>
      <c r="K164" s="151" t="s">
        <v>6</v>
      </c>
      <c r="L164" s="152" t="s">
        <v>6</v>
      </c>
      <c r="M164" s="156" t="s">
        <v>6</v>
      </c>
      <c r="N164" s="157"/>
      <c r="O164" s="158" t="str">
        <f t="shared" si="2"/>
        <v/>
      </c>
      <c r="P164" s="159" t="s">
        <v>6</v>
      </c>
      <c r="Q164" s="160" t="s">
        <v>6</v>
      </c>
      <c r="R164" s="151" t="s">
        <v>6</v>
      </c>
      <c r="S164" s="161" t="s">
        <v>6</v>
      </c>
      <c r="T164" s="162" t="s">
        <v>6</v>
      </c>
    </row>
    <row r="165" spans="1:20" x14ac:dyDescent="0.35">
      <c r="A165" s="148" t="s">
        <v>6</v>
      </c>
      <c r="B165" s="149" t="s">
        <v>6</v>
      </c>
      <c r="C165" s="150" t="s">
        <v>61</v>
      </c>
      <c r="D165" s="151" t="s">
        <v>6</v>
      </c>
      <c r="E165" s="151" t="s">
        <v>6</v>
      </c>
      <c r="F165" s="152" t="s">
        <v>6</v>
      </c>
      <c r="G165" s="153" t="s">
        <v>6</v>
      </c>
      <c r="H165" s="154"/>
      <c r="I165" s="155" t="s">
        <v>61</v>
      </c>
      <c r="J165" s="151" t="s">
        <v>6</v>
      </c>
      <c r="K165" s="151" t="s">
        <v>6</v>
      </c>
      <c r="L165" s="152" t="s">
        <v>6</v>
      </c>
      <c r="M165" s="156" t="s">
        <v>6</v>
      </c>
      <c r="N165" s="157"/>
      <c r="O165" s="158" t="str">
        <f t="shared" si="2"/>
        <v/>
      </c>
      <c r="P165" s="159" t="s">
        <v>6</v>
      </c>
      <c r="Q165" s="160" t="s">
        <v>6</v>
      </c>
      <c r="R165" s="151" t="s">
        <v>6</v>
      </c>
      <c r="S165" s="161" t="s">
        <v>6</v>
      </c>
      <c r="T165" s="162" t="s">
        <v>6</v>
      </c>
    </row>
    <row r="166" spans="1:20" x14ac:dyDescent="0.35">
      <c r="A166" s="148" t="s">
        <v>6</v>
      </c>
      <c r="B166" s="149" t="s">
        <v>6</v>
      </c>
      <c r="C166" s="150" t="s">
        <v>61</v>
      </c>
      <c r="D166" s="151" t="s">
        <v>6</v>
      </c>
      <c r="E166" s="151" t="s">
        <v>6</v>
      </c>
      <c r="F166" s="152" t="s">
        <v>6</v>
      </c>
      <c r="G166" s="153" t="s">
        <v>6</v>
      </c>
      <c r="H166" s="154"/>
      <c r="I166" s="155" t="s">
        <v>61</v>
      </c>
      <c r="J166" s="151" t="s">
        <v>6</v>
      </c>
      <c r="K166" s="151" t="s">
        <v>6</v>
      </c>
      <c r="L166" s="152" t="s">
        <v>6</v>
      </c>
      <c r="M166" s="156" t="s">
        <v>6</v>
      </c>
      <c r="N166" s="157"/>
      <c r="O166" s="158" t="str">
        <f t="shared" si="2"/>
        <v/>
      </c>
      <c r="P166" s="159" t="s">
        <v>6</v>
      </c>
      <c r="Q166" s="160" t="s">
        <v>6</v>
      </c>
      <c r="R166" s="151" t="s">
        <v>6</v>
      </c>
      <c r="S166" s="161" t="s">
        <v>6</v>
      </c>
      <c r="T166" s="162" t="s">
        <v>6</v>
      </c>
    </row>
    <row r="167" spans="1:20" x14ac:dyDescent="0.35">
      <c r="A167" s="148" t="s">
        <v>6</v>
      </c>
      <c r="B167" s="149" t="s">
        <v>6</v>
      </c>
      <c r="C167" s="150" t="s">
        <v>61</v>
      </c>
      <c r="D167" s="151" t="s">
        <v>6</v>
      </c>
      <c r="E167" s="151" t="s">
        <v>6</v>
      </c>
      <c r="F167" s="152" t="s">
        <v>6</v>
      </c>
      <c r="G167" s="153" t="s">
        <v>6</v>
      </c>
      <c r="H167" s="154"/>
      <c r="I167" s="155" t="s">
        <v>61</v>
      </c>
      <c r="J167" s="151" t="s">
        <v>6</v>
      </c>
      <c r="K167" s="151" t="s">
        <v>6</v>
      </c>
      <c r="L167" s="152" t="s">
        <v>6</v>
      </c>
      <c r="M167" s="156" t="s">
        <v>6</v>
      </c>
      <c r="N167" s="157"/>
      <c r="O167" s="158" t="str">
        <f t="shared" si="2"/>
        <v/>
      </c>
      <c r="P167" s="159" t="s">
        <v>6</v>
      </c>
      <c r="Q167" s="160" t="s">
        <v>6</v>
      </c>
      <c r="R167" s="151" t="s">
        <v>6</v>
      </c>
      <c r="S167" s="161" t="s">
        <v>6</v>
      </c>
      <c r="T167" s="162" t="s">
        <v>6</v>
      </c>
    </row>
    <row r="168" spans="1:20" x14ac:dyDescent="0.35">
      <c r="A168" s="148" t="s">
        <v>6</v>
      </c>
      <c r="B168" s="149" t="s">
        <v>6</v>
      </c>
      <c r="C168" s="150" t="s">
        <v>61</v>
      </c>
      <c r="D168" s="151" t="s">
        <v>6</v>
      </c>
      <c r="E168" s="151" t="s">
        <v>6</v>
      </c>
      <c r="F168" s="152" t="s">
        <v>6</v>
      </c>
      <c r="G168" s="153" t="s">
        <v>6</v>
      </c>
      <c r="H168" s="154"/>
      <c r="I168" s="155" t="s">
        <v>61</v>
      </c>
      <c r="J168" s="151" t="s">
        <v>6</v>
      </c>
      <c r="K168" s="151" t="s">
        <v>6</v>
      </c>
      <c r="L168" s="152" t="s">
        <v>6</v>
      </c>
      <c r="M168" s="156" t="s">
        <v>6</v>
      </c>
      <c r="N168" s="157"/>
      <c r="O168" s="158" t="str">
        <f t="shared" si="2"/>
        <v/>
      </c>
      <c r="P168" s="159" t="s">
        <v>6</v>
      </c>
      <c r="Q168" s="160" t="s">
        <v>6</v>
      </c>
      <c r="R168" s="151" t="s">
        <v>6</v>
      </c>
      <c r="S168" s="161" t="s">
        <v>6</v>
      </c>
      <c r="T168" s="162" t="s">
        <v>6</v>
      </c>
    </row>
    <row r="169" spans="1:20" x14ac:dyDescent="0.35">
      <c r="A169" s="148" t="s">
        <v>6</v>
      </c>
      <c r="B169" s="149" t="s">
        <v>6</v>
      </c>
      <c r="C169" s="150" t="s">
        <v>61</v>
      </c>
      <c r="D169" s="151" t="s">
        <v>6</v>
      </c>
      <c r="E169" s="151" t="s">
        <v>6</v>
      </c>
      <c r="F169" s="152" t="s">
        <v>6</v>
      </c>
      <c r="G169" s="153" t="s">
        <v>6</v>
      </c>
      <c r="H169" s="154"/>
      <c r="I169" s="155" t="s">
        <v>61</v>
      </c>
      <c r="J169" s="151" t="s">
        <v>6</v>
      </c>
      <c r="K169" s="151" t="s">
        <v>6</v>
      </c>
      <c r="L169" s="152" t="s">
        <v>6</v>
      </c>
      <c r="M169" s="156" t="s">
        <v>6</v>
      </c>
      <c r="N169" s="157"/>
      <c r="O169" s="158" t="str">
        <f t="shared" si="2"/>
        <v/>
      </c>
      <c r="P169" s="159" t="s">
        <v>6</v>
      </c>
      <c r="Q169" s="160" t="s">
        <v>6</v>
      </c>
      <c r="R169" s="151" t="s">
        <v>6</v>
      </c>
      <c r="S169" s="161" t="s">
        <v>6</v>
      </c>
      <c r="T169" s="162" t="s">
        <v>6</v>
      </c>
    </row>
    <row r="170" spans="1:20" x14ac:dyDescent="0.35">
      <c r="A170" s="148" t="s">
        <v>6</v>
      </c>
      <c r="B170" s="149" t="s">
        <v>6</v>
      </c>
      <c r="C170" s="150" t="s">
        <v>61</v>
      </c>
      <c r="D170" s="151" t="s">
        <v>6</v>
      </c>
      <c r="E170" s="151" t="s">
        <v>6</v>
      </c>
      <c r="F170" s="152" t="s">
        <v>6</v>
      </c>
      <c r="G170" s="153" t="s">
        <v>6</v>
      </c>
      <c r="H170" s="154"/>
      <c r="I170" s="155" t="s">
        <v>61</v>
      </c>
      <c r="J170" s="151" t="s">
        <v>6</v>
      </c>
      <c r="K170" s="151" t="s">
        <v>6</v>
      </c>
      <c r="L170" s="152" t="s">
        <v>6</v>
      </c>
      <c r="M170" s="156" t="s">
        <v>6</v>
      </c>
      <c r="N170" s="157"/>
      <c r="O170" s="158" t="str">
        <f t="shared" si="2"/>
        <v/>
      </c>
      <c r="P170" s="159" t="s">
        <v>6</v>
      </c>
      <c r="Q170" s="160" t="s">
        <v>6</v>
      </c>
      <c r="R170" s="151" t="s">
        <v>6</v>
      </c>
      <c r="S170" s="161" t="s">
        <v>6</v>
      </c>
      <c r="T170" s="162" t="s">
        <v>6</v>
      </c>
    </row>
    <row r="171" spans="1:20" x14ac:dyDescent="0.35">
      <c r="A171" s="148" t="s">
        <v>6</v>
      </c>
      <c r="B171" s="149" t="s">
        <v>6</v>
      </c>
      <c r="C171" s="150" t="s">
        <v>61</v>
      </c>
      <c r="D171" s="151" t="s">
        <v>6</v>
      </c>
      <c r="E171" s="151" t="s">
        <v>6</v>
      </c>
      <c r="F171" s="152" t="s">
        <v>6</v>
      </c>
      <c r="G171" s="153" t="s">
        <v>6</v>
      </c>
      <c r="H171" s="154"/>
      <c r="I171" s="155" t="s">
        <v>61</v>
      </c>
      <c r="J171" s="151" t="s">
        <v>6</v>
      </c>
      <c r="K171" s="151" t="s">
        <v>6</v>
      </c>
      <c r="L171" s="152" t="s">
        <v>6</v>
      </c>
      <c r="M171" s="156" t="s">
        <v>6</v>
      </c>
      <c r="N171" s="157"/>
      <c r="O171" s="158" t="str">
        <f t="shared" si="2"/>
        <v/>
      </c>
      <c r="P171" s="159" t="s">
        <v>6</v>
      </c>
      <c r="Q171" s="160" t="s">
        <v>6</v>
      </c>
      <c r="R171" s="151" t="s">
        <v>6</v>
      </c>
      <c r="S171" s="161" t="s">
        <v>6</v>
      </c>
      <c r="T171" s="162" t="s">
        <v>6</v>
      </c>
    </row>
    <row r="172" spans="1:20" x14ac:dyDescent="0.35">
      <c r="A172" s="148" t="s">
        <v>6</v>
      </c>
      <c r="B172" s="149" t="s">
        <v>6</v>
      </c>
      <c r="C172" s="150" t="s">
        <v>61</v>
      </c>
      <c r="D172" s="151" t="s">
        <v>6</v>
      </c>
      <c r="E172" s="151" t="s">
        <v>6</v>
      </c>
      <c r="F172" s="152" t="s">
        <v>6</v>
      </c>
      <c r="G172" s="153" t="s">
        <v>6</v>
      </c>
      <c r="H172" s="154"/>
      <c r="I172" s="155" t="s">
        <v>61</v>
      </c>
      <c r="J172" s="151" t="s">
        <v>6</v>
      </c>
      <c r="K172" s="151" t="s">
        <v>6</v>
      </c>
      <c r="L172" s="152" t="s">
        <v>6</v>
      </c>
      <c r="M172" s="156" t="s">
        <v>6</v>
      </c>
      <c r="N172" s="157"/>
      <c r="O172" s="158" t="str">
        <f t="shared" si="2"/>
        <v/>
      </c>
      <c r="P172" s="159" t="s">
        <v>6</v>
      </c>
      <c r="Q172" s="160" t="s">
        <v>6</v>
      </c>
      <c r="R172" s="151" t="s">
        <v>6</v>
      </c>
      <c r="S172" s="161" t="s">
        <v>6</v>
      </c>
      <c r="T172" s="162" t="s">
        <v>6</v>
      </c>
    </row>
    <row r="173" spans="1:20" x14ac:dyDescent="0.35">
      <c r="A173" s="148" t="s">
        <v>6</v>
      </c>
      <c r="B173" s="149" t="s">
        <v>6</v>
      </c>
      <c r="C173" s="150" t="s">
        <v>61</v>
      </c>
      <c r="D173" s="151" t="s">
        <v>6</v>
      </c>
      <c r="E173" s="151" t="s">
        <v>6</v>
      </c>
      <c r="F173" s="152" t="s">
        <v>6</v>
      </c>
      <c r="G173" s="153" t="s">
        <v>6</v>
      </c>
      <c r="H173" s="154"/>
      <c r="I173" s="155" t="s">
        <v>61</v>
      </c>
      <c r="J173" s="151" t="s">
        <v>6</v>
      </c>
      <c r="K173" s="151" t="s">
        <v>6</v>
      </c>
      <c r="L173" s="152" t="s">
        <v>6</v>
      </c>
      <c r="M173" s="156" t="s">
        <v>6</v>
      </c>
      <c r="N173" s="157"/>
      <c r="O173" s="158" t="str">
        <f t="shared" si="2"/>
        <v/>
      </c>
      <c r="P173" s="159" t="s">
        <v>6</v>
      </c>
      <c r="Q173" s="160" t="s">
        <v>6</v>
      </c>
      <c r="R173" s="151" t="s">
        <v>6</v>
      </c>
      <c r="S173" s="161" t="s">
        <v>6</v>
      </c>
      <c r="T173" s="162" t="s">
        <v>6</v>
      </c>
    </row>
    <row r="174" spans="1:20" x14ac:dyDescent="0.35">
      <c r="A174" s="148" t="s">
        <v>6</v>
      </c>
      <c r="B174" s="149" t="s">
        <v>6</v>
      </c>
      <c r="C174" s="150" t="s">
        <v>61</v>
      </c>
      <c r="D174" s="151" t="s">
        <v>6</v>
      </c>
      <c r="E174" s="151" t="s">
        <v>6</v>
      </c>
      <c r="F174" s="152" t="s">
        <v>6</v>
      </c>
      <c r="G174" s="153" t="s">
        <v>6</v>
      </c>
      <c r="H174" s="154"/>
      <c r="I174" s="155" t="s">
        <v>61</v>
      </c>
      <c r="J174" s="151" t="s">
        <v>6</v>
      </c>
      <c r="K174" s="151" t="s">
        <v>6</v>
      </c>
      <c r="L174" s="152" t="s">
        <v>6</v>
      </c>
      <c r="M174" s="156" t="s">
        <v>6</v>
      </c>
      <c r="N174" s="157"/>
      <c r="O174" s="158" t="str">
        <f t="shared" si="2"/>
        <v/>
      </c>
      <c r="P174" s="159" t="s">
        <v>6</v>
      </c>
      <c r="Q174" s="160" t="s">
        <v>6</v>
      </c>
      <c r="R174" s="151" t="s">
        <v>6</v>
      </c>
      <c r="S174" s="161" t="s">
        <v>6</v>
      </c>
      <c r="T174" s="162" t="s">
        <v>6</v>
      </c>
    </row>
    <row r="175" spans="1:20" x14ac:dyDescent="0.35">
      <c r="A175" s="148" t="s">
        <v>6</v>
      </c>
      <c r="B175" s="149" t="s">
        <v>6</v>
      </c>
      <c r="C175" s="150" t="s">
        <v>61</v>
      </c>
      <c r="D175" s="151" t="s">
        <v>6</v>
      </c>
      <c r="E175" s="151" t="s">
        <v>6</v>
      </c>
      <c r="F175" s="152" t="s">
        <v>6</v>
      </c>
      <c r="G175" s="153" t="s">
        <v>6</v>
      </c>
      <c r="H175" s="154"/>
      <c r="I175" s="155" t="s">
        <v>61</v>
      </c>
      <c r="J175" s="151" t="s">
        <v>6</v>
      </c>
      <c r="K175" s="151" t="s">
        <v>6</v>
      </c>
      <c r="L175" s="152" t="s">
        <v>6</v>
      </c>
      <c r="M175" s="156" t="s">
        <v>6</v>
      </c>
      <c r="N175" s="157"/>
      <c r="O175" s="158" t="str">
        <f t="shared" si="2"/>
        <v/>
      </c>
      <c r="P175" s="159" t="s">
        <v>6</v>
      </c>
      <c r="Q175" s="160" t="s">
        <v>6</v>
      </c>
      <c r="R175" s="151" t="s">
        <v>6</v>
      </c>
      <c r="S175" s="161" t="s">
        <v>6</v>
      </c>
      <c r="T175" s="162" t="s">
        <v>6</v>
      </c>
    </row>
    <row r="176" spans="1:20" x14ac:dyDescent="0.35">
      <c r="A176" s="148" t="s">
        <v>6</v>
      </c>
      <c r="B176" s="149" t="s">
        <v>6</v>
      </c>
      <c r="C176" s="150" t="s">
        <v>61</v>
      </c>
      <c r="D176" s="151" t="s">
        <v>6</v>
      </c>
      <c r="E176" s="151" t="s">
        <v>6</v>
      </c>
      <c r="F176" s="152" t="s">
        <v>6</v>
      </c>
      <c r="G176" s="153" t="s">
        <v>6</v>
      </c>
      <c r="H176" s="154"/>
      <c r="I176" s="155" t="s">
        <v>61</v>
      </c>
      <c r="J176" s="151" t="s">
        <v>6</v>
      </c>
      <c r="K176" s="151" t="s">
        <v>6</v>
      </c>
      <c r="L176" s="152" t="s">
        <v>6</v>
      </c>
      <c r="M176" s="156" t="s">
        <v>6</v>
      </c>
      <c r="N176" s="157"/>
      <c r="O176" s="158" t="str">
        <f t="shared" si="2"/>
        <v/>
      </c>
      <c r="P176" s="159" t="s">
        <v>6</v>
      </c>
      <c r="Q176" s="160" t="s">
        <v>6</v>
      </c>
      <c r="R176" s="151" t="s">
        <v>6</v>
      </c>
      <c r="S176" s="161" t="s">
        <v>6</v>
      </c>
      <c r="T176" s="162" t="s">
        <v>6</v>
      </c>
    </row>
    <row r="177" spans="1:20" x14ac:dyDescent="0.35">
      <c r="A177" s="148" t="s">
        <v>6</v>
      </c>
      <c r="B177" s="149" t="s">
        <v>6</v>
      </c>
      <c r="C177" s="150" t="s">
        <v>61</v>
      </c>
      <c r="D177" s="151" t="s">
        <v>6</v>
      </c>
      <c r="E177" s="151" t="s">
        <v>6</v>
      </c>
      <c r="F177" s="152" t="s">
        <v>6</v>
      </c>
      <c r="G177" s="153" t="s">
        <v>6</v>
      </c>
      <c r="H177" s="154"/>
      <c r="I177" s="155" t="s">
        <v>61</v>
      </c>
      <c r="J177" s="151" t="s">
        <v>6</v>
      </c>
      <c r="K177" s="151" t="s">
        <v>6</v>
      </c>
      <c r="L177" s="152" t="s">
        <v>6</v>
      </c>
      <c r="M177" s="156" t="s">
        <v>6</v>
      </c>
      <c r="N177" s="157"/>
      <c r="O177" s="158" t="str">
        <f t="shared" si="2"/>
        <v/>
      </c>
      <c r="P177" s="159" t="s">
        <v>6</v>
      </c>
      <c r="Q177" s="160" t="s">
        <v>6</v>
      </c>
      <c r="R177" s="151" t="s">
        <v>6</v>
      </c>
      <c r="S177" s="161" t="s">
        <v>6</v>
      </c>
      <c r="T177" s="162" t="s">
        <v>6</v>
      </c>
    </row>
    <row r="178" spans="1:20" x14ac:dyDescent="0.35">
      <c r="A178" s="148" t="s">
        <v>6</v>
      </c>
      <c r="B178" s="149" t="s">
        <v>6</v>
      </c>
      <c r="C178" s="150" t="s">
        <v>61</v>
      </c>
      <c r="D178" s="151" t="s">
        <v>6</v>
      </c>
      <c r="E178" s="151" t="s">
        <v>6</v>
      </c>
      <c r="F178" s="152" t="s">
        <v>6</v>
      </c>
      <c r="G178" s="153" t="s">
        <v>6</v>
      </c>
      <c r="H178" s="154"/>
      <c r="I178" s="155" t="s">
        <v>61</v>
      </c>
      <c r="J178" s="151" t="s">
        <v>6</v>
      </c>
      <c r="K178" s="151" t="s">
        <v>6</v>
      </c>
      <c r="L178" s="152" t="s">
        <v>6</v>
      </c>
      <c r="M178" s="156" t="s">
        <v>6</v>
      </c>
      <c r="N178" s="157"/>
      <c r="O178" s="158" t="str">
        <f t="shared" si="2"/>
        <v/>
      </c>
      <c r="P178" s="159" t="s">
        <v>6</v>
      </c>
      <c r="Q178" s="160" t="s">
        <v>6</v>
      </c>
      <c r="R178" s="151" t="s">
        <v>6</v>
      </c>
      <c r="S178" s="161" t="s">
        <v>6</v>
      </c>
      <c r="T178" s="162" t="s">
        <v>6</v>
      </c>
    </row>
    <row r="179" spans="1:20" x14ac:dyDescent="0.35">
      <c r="A179" s="148" t="s">
        <v>6</v>
      </c>
      <c r="B179" s="149" t="s">
        <v>6</v>
      </c>
      <c r="C179" s="150" t="s">
        <v>61</v>
      </c>
      <c r="D179" s="151" t="s">
        <v>6</v>
      </c>
      <c r="E179" s="151" t="s">
        <v>6</v>
      </c>
      <c r="F179" s="152" t="s">
        <v>6</v>
      </c>
      <c r="G179" s="153" t="s">
        <v>6</v>
      </c>
      <c r="H179" s="154"/>
      <c r="I179" s="155" t="s">
        <v>61</v>
      </c>
      <c r="J179" s="151" t="s">
        <v>6</v>
      </c>
      <c r="K179" s="151" t="s">
        <v>6</v>
      </c>
      <c r="L179" s="152" t="s">
        <v>6</v>
      </c>
      <c r="M179" s="156" t="s">
        <v>6</v>
      </c>
      <c r="N179" s="157"/>
      <c r="O179" s="158" t="str">
        <f t="shared" si="2"/>
        <v/>
      </c>
      <c r="P179" s="159" t="s">
        <v>6</v>
      </c>
      <c r="Q179" s="160" t="s">
        <v>6</v>
      </c>
      <c r="R179" s="151" t="s">
        <v>6</v>
      </c>
      <c r="S179" s="161" t="s">
        <v>6</v>
      </c>
      <c r="T179" s="162" t="s">
        <v>6</v>
      </c>
    </row>
    <row r="180" spans="1:20" x14ac:dyDescent="0.35">
      <c r="A180" s="148" t="s">
        <v>6</v>
      </c>
      <c r="B180" s="149" t="s">
        <v>6</v>
      </c>
      <c r="C180" s="150" t="s">
        <v>61</v>
      </c>
      <c r="D180" s="151" t="s">
        <v>6</v>
      </c>
      <c r="E180" s="151" t="s">
        <v>6</v>
      </c>
      <c r="F180" s="152" t="s">
        <v>6</v>
      </c>
      <c r="G180" s="153" t="s">
        <v>6</v>
      </c>
      <c r="H180" s="154"/>
      <c r="I180" s="155" t="s">
        <v>61</v>
      </c>
      <c r="J180" s="151" t="s">
        <v>6</v>
      </c>
      <c r="K180" s="151" t="s">
        <v>6</v>
      </c>
      <c r="L180" s="152" t="s">
        <v>6</v>
      </c>
      <c r="M180" s="156" t="s">
        <v>6</v>
      </c>
      <c r="N180" s="157"/>
      <c r="O180" s="158" t="str">
        <f t="shared" si="2"/>
        <v/>
      </c>
      <c r="P180" s="159" t="s">
        <v>6</v>
      </c>
      <c r="Q180" s="160" t="s">
        <v>6</v>
      </c>
      <c r="R180" s="151" t="s">
        <v>6</v>
      </c>
      <c r="S180" s="161" t="s">
        <v>6</v>
      </c>
      <c r="T180" s="162" t="s">
        <v>6</v>
      </c>
    </row>
    <row r="181" spans="1:20" x14ac:dyDescent="0.35">
      <c r="A181" s="148" t="s">
        <v>6</v>
      </c>
      <c r="B181" s="149" t="s">
        <v>6</v>
      </c>
      <c r="C181" s="150" t="s">
        <v>61</v>
      </c>
      <c r="D181" s="151" t="s">
        <v>6</v>
      </c>
      <c r="E181" s="151" t="s">
        <v>6</v>
      </c>
      <c r="F181" s="152" t="s">
        <v>6</v>
      </c>
      <c r="G181" s="153" t="s">
        <v>6</v>
      </c>
      <c r="H181" s="154"/>
      <c r="I181" s="155" t="s">
        <v>61</v>
      </c>
      <c r="J181" s="151" t="s">
        <v>6</v>
      </c>
      <c r="K181" s="151" t="s">
        <v>6</v>
      </c>
      <c r="L181" s="152" t="s">
        <v>6</v>
      </c>
      <c r="M181" s="156" t="s">
        <v>6</v>
      </c>
      <c r="N181" s="157"/>
      <c r="O181" s="158" t="str">
        <f t="shared" si="2"/>
        <v/>
      </c>
      <c r="P181" s="159" t="s">
        <v>6</v>
      </c>
      <c r="Q181" s="160" t="s">
        <v>6</v>
      </c>
      <c r="R181" s="151" t="s">
        <v>6</v>
      </c>
      <c r="S181" s="161" t="s">
        <v>6</v>
      </c>
      <c r="T181" s="162" t="s">
        <v>6</v>
      </c>
    </row>
    <row r="182" spans="1:20" x14ac:dyDescent="0.35">
      <c r="A182" s="148" t="s">
        <v>6</v>
      </c>
      <c r="B182" s="149" t="s">
        <v>6</v>
      </c>
      <c r="C182" s="150" t="s">
        <v>61</v>
      </c>
      <c r="D182" s="151" t="s">
        <v>6</v>
      </c>
      <c r="E182" s="151" t="s">
        <v>6</v>
      </c>
      <c r="F182" s="152" t="s">
        <v>6</v>
      </c>
      <c r="G182" s="153" t="s">
        <v>6</v>
      </c>
      <c r="H182" s="154"/>
      <c r="I182" s="155" t="s">
        <v>61</v>
      </c>
      <c r="J182" s="151" t="s">
        <v>6</v>
      </c>
      <c r="K182" s="151" t="s">
        <v>6</v>
      </c>
      <c r="L182" s="152" t="s">
        <v>6</v>
      </c>
      <c r="M182" s="156" t="s">
        <v>6</v>
      </c>
      <c r="N182" s="157"/>
      <c r="O182" s="158" t="str">
        <f t="shared" si="2"/>
        <v/>
      </c>
      <c r="P182" s="159" t="s">
        <v>6</v>
      </c>
      <c r="Q182" s="160" t="s">
        <v>6</v>
      </c>
      <c r="R182" s="151" t="s">
        <v>6</v>
      </c>
      <c r="S182" s="161" t="s">
        <v>6</v>
      </c>
      <c r="T182" s="162" t="s">
        <v>6</v>
      </c>
    </row>
    <row r="183" spans="1:20" x14ac:dyDescent="0.35">
      <c r="A183" s="148" t="s">
        <v>6</v>
      </c>
      <c r="B183" s="149" t="s">
        <v>6</v>
      </c>
      <c r="C183" s="150" t="s">
        <v>61</v>
      </c>
      <c r="D183" s="151" t="s">
        <v>6</v>
      </c>
      <c r="E183" s="151" t="s">
        <v>6</v>
      </c>
      <c r="F183" s="152" t="s">
        <v>6</v>
      </c>
      <c r="G183" s="153" t="s">
        <v>6</v>
      </c>
      <c r="H183" s="154"/>
      <c r="I183" s="155" t="s">
        <v>61</v>
      </c>
      <c r="J183" s="151" t="s">
        <v>6</v>
      </c>
      <c r="K183" s="151" t="s">
        <v>6</v>
      </c>
      <c r="L183" s="152" t="s">
        <v>6</v>
      </c>
      <c r="M183" s="156" t="s">
        <v>6</v>
      </c>
      <c r="N183" s="157"/>
      <c r="O183" s="158" t="str">
        <f t="shared" si="2"/>
        <v/>
      </c>
      <c r="P183" s="159" t="s">
        <v>6</v>
      </c>
      <c r="Q183" s="160" t="s">
        <v>6</v>
      </c>
      <c r="R183" s="151" t="s">
        <v>6</v>
      </c>
      <c r="S183" s="161" t="s">
        <v>6</v>
      </c>
      <c r="T183" s="162" t="s">
        <v>6</v>
      </c>
    </row>
    <row r="184" spans="1:20" x14ac:dyDescent="0.35">
      <c r="A184" s="148" t="s">
        <v>6</v>
      </c>
      <c r="B184" s="149" t="s">
        <v>6</v>
      </c>
      <c r="C184" s="150" t="s">
        <v>61</v>
      </c>
      <c r="D184" s="151" t="s">
        <v>6</v>
      </c>
      <c r="E184" s="151" t="s">
        <v>6</v>
      </c>
      <c r="F184" s="152" t="s">
        <v>6</v>
      </c>
      <c r="G184" s="153" t="s">
        <v>6</v>
      </c>
      <c r="H184" s="154"/>
      <c r="I184" s="155" t="s">
        <v>61</v>
      </c>
      <c r="J184" s="151" t="s">
        <v>6</v>
      </c>
      <c r="K184" s="151" t="s">
        <v>6</v>
      </c>
      <c r="L184" s="152" t="s">
        <v>6</v>
      </c>
      <c r="M184" s="156" t="s">
        <v>6</v>
      </c>
      <c r="N184" s="157"/>
      <c r="O184" s="158" t="str">
        <f t="shared" si="2"/>
        <v/>
      </c>
      <c r="P184" s="159" t="s">
        <v>6</v>
      </c>
      <c r="Q184" s="160" t="s">
        <v>6</v>
      </c>
      <c r="R184" s="151" t="s">
        <v>6</v>
      </c>
      <c r="S184" s="161" t="s">
        <v>6</v>
      </c>
      <c r="T184" s="162" t="s">
        <v>6</v>
      </c>
    </row>
    <row r="185" spans="1:20" x14ac:dyDescent="0.35">
      <c r="A185" s="148" t="s">
        <v>6</v>
      </c>
      <c r="B185" s="149" t="s">
        <v>6</v>
      </c>
      <c r="C185" s="150" t="s">
        <v>61</v>
      </c>
      <c r="D185" s="151" t="s">
        <v>6</v>
      </c>
      <c r="E185" s="151" t="s">
        <v>6</v>
      </c>
      <c r="F185" s="152" t="s">
        <v>6</v>
      </c>
      <c r="G185" s="153" t="s">
        <v>6</v>
      </c>
      <c r="H185" s="154"/>
      <c r="I185" s="155" t="s">
        <v>61</v>
      </c>
      <c r="J185" s="151" t="s">
        <v>6</v>
      </c>
      <c r="K185" s="151" t="s">
        <v>6</v>
      </c>
      <c r="L185" s="152" t="s">
        <v>6</v>
      </c>
      <c r="M185" s="156" t="s">
        <v>6</v>
      </c>
      <c r="N185" s="157"/>
      <c r="O185" s="158" t="str">
        <f t="shared" si="2"/>
        <v/>
      </c>
      <c r="P185" s="159" t="s">
        <v>6</v>
      </c>
      <c r="Q185" s="160" t="s">
        <v>6</v>
      </c>
      <c r="R185" s="151" t="s">
        <v>6</v>
      </c>
      <c r="S185" s="161" t="s">
        <v>6</v>
      </c>
      <c r="T185" s="162" t="s">
        <v>6</v>
      </c>
    </row>
    <row r="186" spans="1:20" x14ac:dyDescent="0.35">
      <c r="A186" s="148" t="s">
        <v>6</v>
      </c>
      <c r="B186" s="149" t="s">
        <v>6</v>
      </c>
      <c r="C186" s="150" t="s">
        <v>61</v>
      </c>
      <c r="D186" s="151" t="s">
        <v>6</v>
      </c>
      <c r="E186" s="151" t="s">
        <v>6</v>
      </c>
      <c r="F186" s="152" t="s">
        <v>6</v>
      </c>
      <c r="G186" s="153" t="s">
        <v>6</v>
      </c>
      <c r="H186" s="154"/>
      <c r="I186" s="155" t="s">
        <v>61</v>
      </c>
      <c r="J186" s="151" t="s">
        <v>6</v>
      </c>
      <c r="K186" s="151" t="s">
        <v>6</v>
      </c>
      <c r="L186" s="152" t="s">
        <v>6</v>
      </c>
      <c r="M186" s="156" t="s">
        <v>6</v>
      </c>
      <c r="N186" s="157"/>
      <c r="O186" s="158" t="str">
        <f t="shared" si="2"/>
        <v/>
      </c>
      <c r="P186" s="159" t="s">
        <v>6</v>
      </c>
      <c r="Q186" s="160" t="s">
        <v>6</v>
      </c>
      <c r="R186" s="151" t="s">
        <v>6</v>
      </c>
      <c r="S186" s="161" t="s">
        <v>6</v>
      </c>
      <c r="T186" s="162" t="s">
        <v>6</v>
      </c>
    </row>
    <row r="187" spans="1:20" x14ac:dyDescent="0.35">
      <c r="A187" s="148" t="s">
        <v>6</v>
      </c>
      <c r="B187" s="149" t="s">
        <v>6</v>
      </c>
      <c r="C187" s="150" t="s">
        <v>61</v>
      </c>
      <c r="D187" s="151" t="s">
        <v>6</v>
      </c>
      <c r="E187" s="151" t="s">
        <v>6</v>
      </c>
      <c r="F187" s="152" t="s">
        <v>6</v>
      </c>
      <c r="G187" s="153" t="s">
        <v>6</v>
      </c>
      <c r="H187" s="154"/>
      <c r="I187" s="155" t="s">
        <v>61</v>
      </c>
      <c r="J187" s="151" t="s">
        <v>6</v>
      </c>
      <c r="K187" s="151" t="s">
        <v>6</v>
      </c>
      <c r="L187" s="152" t="s">
        <v>6</v>
      </c>
      <c r="M187" s="156" t="s">
        <v>6</v>
      </c>
      <c r="N187" s="157"/>
      <c r="O187" s="158" t="str">
        <f t="shared" si="2"/>
        <v/>
      </c>
      <c r="P187" s="159" t="s">
        <v>6</v>
      </c>
      <c r="Q187" s="160" t="s">
        <v>6</v>
      </c>
      <c r="R187" s="151" t="s">
        <v>6</v>
      </c>
      <c r="S187" s="161" t="s">
        <v>6</v>
      </c>
      <c r="T187" s="162" t="s">
        <v>6</v>
      </c>
    </row>
    <row r="188" spans="1:20" x14ac:dyDescent="0.35">
      <c r="A188" s="148" t="s">
        <v>6</v>
      </c>
      <c r="B188" s="149" t="s">
        <v>6</v>
      </c>
      <c r="C188" s="150" t="s">
        <v>61</v>
      </c>
      <c r="D188" s="151" t="s">
        <v>6</v>
      </c>
      <c r="E188" s="151" t="s">
        <v>6</v>
      </c>
      <c r="F188" s="152" t="s">
        <v>6</v>
      </c>
      <c r="G188" s="153" t="s">
        <v>6</v>
      </c>
      <c r="H188" s="154"/>
      <c r="I188" s="155" t="s">
        <v>61</v>
      </c>
      <c r="J188" s="151" t="s">
        <v>6</v>
      </c>
      <c r="K188" s="151" t="s">
        <v>6</v>
      </c>
      <c r="L188" s="152" t="s">
        <v>6</v>
      </c>
      <c r="M188" s="156" t="s">
        <v>6</v>
      </c>
      <c r="N188" s="157"/>
      <c r="O188" s="158" t="str">
        <f t="shared" si="2"/>
        <v/>
      </c>
      <c r="P188" s="159" t="s">
        <v>6</v>
      </c>
      <c r="Q188" s="160" t="s">
        <v>6</v>
      </c>
      <c r="R188" s="151" t="s">
        <v>6</v>
      </c>
      <c r="S188" s="161" t="s">
        <v>6</v>
      </c>
      <c r="T188" s="162" t="s">
        <v>6</v>
      </c>
    </row>
    <row r="189" spans="1:20" x14ac:dyDescent="0.35">
      <c r="A189" s="148" t="s">
        <v>6</v>
      </c>
      <c r="B189" s="149" t="s">
        <v>6</v>
      </c>
      <c r="C189" s="150" t="s">
        <v>61</v>
      </c>
      <c r="D189" s="151" t="s">
        <v>6</v>
      </c>
      <c r="E189" s="151" t="s">
        <v>6</v>
      </c>
      <c r="F189" s="152" t="s">
        <v>6</v>
      </c>
      <c r="G189" s="153" t="s">
        <v>6</v>
      </c>
      <c r="H189" s="154"/>
      <c r="I189" s="155" t="s">
        <v>61</v>
      </c>
      <c r="J189" s="151" t="s">
        <v>6</v>
      </c>
      <c r="K189" s="151" t="s">
        <v>6</v>
      </c>
      <c r="L189" s="152" t="s">
        <v>6</v>
      </c>
      <c r="M189" s="156" t="s">
        <v>6</v>
      </c>
      <c r="N189" s="157"/>
      <c r="O189" s="158" t="str">
        <f t="shared" si="2"/>
        <v/>
      </c>
      <c r="P189" s="159" t="s">
        <v>6</v>
      </c>
      <c r="Q189" s="160" t="s">
        <v>6</v>
      </c>
      <c r="R189" s="151" t="s">
        <v>6</v>
      </c>
      <c r="S189" s="161" t="s">
        <v>6</v>
      </c>
      <c r="T189" s="162" t="s">
        <v>6</v>
      </c>
    </row>
    <row r="190" spans="1:20" x14ac:dyDescent="0.35">
      <c r="A190" s="148" t="s">
        <v>6</v>
      </c>
      <c r="B190" s="149" t="s">
        <v>6</v>
      </c>
      <c r="C190" s="150" t="s">
        <v>61</v>
      </c>
      <c r="D190" s="151" t="s">
        <v>6</v>
      </c>
      <c r="E190" s="151" t="s">
        <v>6</v>
      </c>
      <c r="F190" s="152" t="s">
        <v>6</v>
      </c>
      <c r="G190" s="153" t="s">
        <v>6</v>
      </c>
      <c r="H190" s="154"/>
      <c r="I190" s="155" t="s">
        <v>61</v>
      </c>
      <c r="J190" s="151" t="s">
        <v>6</v>
      </c>
      <c r="K190" s="151" t="s">
        <v>6</v>
      </c>
      <c r="L190" s="152" t="s">
        <v>6</v>
      </c>
      <c r="M190" s="156" t="s">
        <v>6</v>
      </c>
      <c r="N190" s="157"/>
      <c r="O190" s="158" t="str">
        <f t="shared" si="2"/>
        <v/>
      </c>
      <c r="P190" s="159" t="s">
        <v>6</v>
      </c>
      <c r="Q190" s="160" t="s">
        <v>6</v>
      </c>
      <c r="R190" s="151" t="s">
        <v>6</v>
      </c>
      <c r="S190" s="161" t="s">
        <v>6</v>
      </c>
      <c r="T190" s="162" t="s">
        <v>6</v>
      </c>
    </row>
    <row r="191" spans="1:20" x14ac:dyDescent="0.35">
      <c r="A191" s="148" t="s">
        <v>6</v>
      </c>
      <c r="B191" s="149" t="s">
        <v>6</v>
      </c>
      <c r="C191" s="150" t="s">
        <v>61</v>
      </c>
      <c r="D191" s="151" t="s">
        <v>6</v>
      </c>
      <c r="E191" s="151" t="s">
        <v>6</v>
      </c>
      <c r="F191" s="152" t="s">
        <v>6</v>
      </c>
      <c r="G191" s="153" t="s">
        <v>6</v>
      </c>
      <c r="H191" s="154"/>
      <c r="I191" s="155" t="s">
        <v>61</v>
      </c>
      <c r="J191" s="151" t="s">
        <v>6</v>
      </c>
      <c r="K191" s="151" t="s">
        <v>6</v>
      </c>
      <c r="L191" s="152" t="s">
        <v>6</v>
      </c>
      <c r="M191" s="156" t="s">
        <v>6</v>
      </c>
      <c r="N191" s="157"/>
      <c r="O191" s="158" t="str">
        <f t="shared" si="2"/>
        <v/>
      </c>
      <c r="P191" s="159" t="s">
        <v>6</v>
      </c>
      <c r="Q191" s="160" t="s">
        <v>6</v>
      </c>
      <c r="R191" s="151" t="s">
        <v>6</v>
      </c>
      <c r="S191" s="161" t="s">
        <v>6</v>
      </c>
      <c r="T191" s="162" t="s">
        <v>6</v>
      </c>
    </row>
    <row r="192" spans="1:20" x14ac:dyDescent="0.35">
      <c r="A192" s="148" t="s">
        <v>6</v>
      </c>
      <c r="B192" s="149" t="s">
        <v>6</v>
      </c>
      <c r="C192" s="150" t="s">
        <v>61</v>
      </c>
      <c r="D192" s="151" t="s">
        <v>6</v>
      </c>
      <c r="E192" s="151" t="s">
        <v>6</v>
      </c>
      <c r="F192" s="152" t="s">
        <v>6</v>
      </c>
      <c r="G192" s="153" t="s">
        <v>6</v>
      </c>
      <c r="H192" s="154"/>
      <c r="I192" s="155" t="s">
        <v>61</v>
      </c>
      <c r="J192" s="151" t="s">
        <v>6</v>
      </c>
      <c r="K192" s="151" t="s">
        <v>6</v>
      </c>
      <c r="L192" s="152" t="s">
        <v>6</v>
      </c>
      <c r="M192" s="156" t="s">
        <v>6</v>
      </c>
      <c r="N192" s="157"/>
      <c r="O192" s="158" t="str">
        <f t="shared" si="2"/>
        <v/>
      </c>
      <c r="P192" s="159" t="s">
        <v>6</v>
      </c>
      <c r="Q192" s="160" t="s">
        <v>6</v>
      </c>
      <c r="R192" s="151" t="s">
        <v>6</v>
      </c>
      <c r="S192" s="161" t="s">
        <v>6</v>
      </c>
      <c r="T192" s="162" t="s">
        <v>6</v>
      </c>
    </row>
    <row r="193" spans="1:20" x14ac:dyDescent="0.35">
      <c r="A193" s="148" t="s">
        <v>6</v>
      </c>
      <c r="B193" s="149" t="s">
        <v>6</v>
      </c>
      <c r="C193" s="150" t="s">
        <v>61</v>
      </c>
      <c r="D193" s="151" t="s">
        <v>6</v>
      </c>
      <c r="E193" s="151" t="s">
        <v>6</v>
      </c>
      <c r="F193" s="152" t="s">
        <v>6</v>
      </c>
      <c r="G193" s="153" t="s">
        <v>6</v>
      </c>
      <c r="H193" s="154"/>
      <c r="I193" s="155" t="s">
        <v>61</v>
      </c>
      <c r="J193" s="151" t="s">
        <v>6</v>
      </c>
      <c r="K193" s="151" t="s">
        <v>6</v>
      </c>
      <c r="L193" s="152" t="s">
        <v>6</v>
      </c>
      <c r="M193" s="156" t="s">
        <v>6</v>
      </c>
      <c r="N193" s="157"/>
      <c r="O193" s="158" t="str">
        <f t="shared" si="2"/>
        <v/>
      </c>
      <c r="P193" s="159" t="s">
        <v>6</v>
      </c>
      <c r="Q193" s="160" t="s">
        <v>6</v>
      </c>
      <c r="R193" s="151" t="s">
        <v>6</v>
      </c>
      <c r="S193" s="161" t="s">
        <v>6</v>
      </c>
      <c r="T193" s="162" t="s">
        <v>6</v>
      </c>
    </row>
    <row r="194" spans="1:20" x14ac:dyDescent="0.35">
      <c r="A194" s="148" t="s">
        <v>6</v>
      </c>
      <c r="B194" s="149" t="s">
        <v>6</v>
      </c>
      <c r="C194" s="150" t="s">
        <v>61</v>
      </c>
      <c r="D194" s="151" t="s">
        <v>6</v>
      </c>
      <c r="E194" s="151" t="s">
        <v>6</v>
      </c>
      <c r="F194" s="152" t="s">
        <v>6</v>
      </c>
      <c r="G194" s="153" t="s">
        <v>6</v>
      </c>
      <c r="H194" s="154"/>
      <c r="I194" s="155" t="s">
        <v>61</v>
      </c>
      <c r="J194" s="151" t="s">
        <v>6</v>
      </c>
      <c r="K194" s="151" t="s">
        <v>6</v>
      </c>
      <c r="L194" s="152" t="s">
        <v>6</v>
      </c>
      <c r="M194" s="156" t="s">
        <v>6</v>
      </c>
      <c r="N194" s="157"/>
      <c r="O194" s="158" t="str">
        <f t="shared" si="2"/>
        <v/>
      </c>
      <c r="P194" s="159" t="s">
        <v>6</v>
      </c>
      <c r="Q194" s="160" t="s">
        <v>6</v>
      </c>
      <c r="R194" s="151" t="s">
        <v>6</v>
      </c>
      <c r="S194" s="161" t="s">
        <v>6</v>
      </c>
      <c r="T194" s="162" t="s">
        <v>6</v>
      </c>
    </row>
    <row r="195" spans="1:20" x14ac:dyDescent="0.35">
      <c r="A195" s="148" t="s">
        <v>6</v>
      </c>
      <c r="B195" s="149" t="s">
        <v>6</v>
      </c>
      <c r="C195" s="150" t="s">
        <v>61</v>
      </c>
      <c r="D195" s="151" t="s">
        <v>6</v>
      </c>
      <c r="E195" s="151" t="s">
        <v>6</v>
      </c>
      <c r="F195" s="152" t="s">
        <v>6</v>
      </c>
      <c r="G195" s="153" t="s">
        <v>6</v>
      </c>
      <c r="H195" s="154"/>
      <c r="I195" s="155" t="s">
        <v>61</v>
      </c>
      <c r="J195" s="151" t="s">
        <v>6</v>
      </c>
      <c r="K195" s="151" t="s">
        <v>6</v>
      </c>
      <c r="L195" s="152" t="s">
        <v>6</v>
      </c>
      <c r="M195" s="156" t="s">
        <v>6</v>
      </c>
      <c r="N195" s="157"/>
      <c r="O195" s="158" t="str">
        <f t="shared" si="2"/>
        <v/>
      </c>
      <c r="P195" s="159" t="s">
        <v>6</v>
      </c>
      <c r="Q195" s="160" t="s">
        <v>6</v>
      </c>
      <c r="R195" s="151" t="s">
        <v>6</v>
      </c>
      <c r="S195" s="161" t="s">
        <v>6</v>
      </c>
      <c r="T195" s="162" t="s">
        <v>6</v>
      </c>
    </row>
    <row r="196" spans="1:20" x14ac:dyDescent="0.35">
      <c r="A196" s="148" t="s">
        <v>6</v>
      </c>
      <c r="B196" s="149" t="s">
        <v>6</v>
      </c>
      <c r="C196" s="150" t="s">
        <v>61</v>
      </c>
      <c r="D196" s="151" t="s">
        <v>6</v>
      </c>
      <c r="E196" s="151" t="s">
        <v>6</v>
      </c>
      <c r="F196" s="152" t="s">
        <v>6</v>
      </c>
      <c r="G196" s="153" t="s">
        <v>6</v>
      </c>
      <c r="H196" s="154"/>
      <c r="I196" s="155" t="s">
        <v>61</v>
      </c>
      <c r="J196" s="151" t="s">
        <v>6</v>
      </c>
      <c r="K196" s="151" t="s">
        <v>6</v>
      </c>
      <c r="L196" s="152" t="s">
        <v>6</v>
      </c>
      <c r="M196" s="156" t="s">
        <v>6</v>
      </c>
      <c r="N196" s="157"/>
      <c r="O196" s="158" t="str">
        <f t="shared" si="2"/>
        <v/>
      </c>
      <c r="P196" s="159" t="s">
        <v>6</v>
      </c>
      <c r="Q196" s="160" t="s">
        <v>6</v>
      </c>
      <c r="R196" s="151" t="s">
        <v>6</v>
      </c>
      <c r="S196" s="161" t="s">
        <v>6</v>
      </c>
      <c r="T196" s="162" t="s">
        <v>6</v>
      </c>
    </row>
    <row r="197" spans="1:20" x14ac:dyDescent="0.35">
      <c r="A197" s="148" t="s">
        <v>6</v>
      </c>
      <c r="B197" s="149" t="s">
        <v>6</v>
      </c>
      <c r="C197" s="150" t="s">
        <v>61</v>
      </c>
      <c r="D197" s="151" t="s">
        <v>6</v>
      </c>
      <c r="E197" s="151" t="s">
        <v>6</v>
      </c>
      <c r="F197" s="152" t="s">
        <v>6</v>
      </c>
      <c r="G197" s="153" t="s">
        <v>6</v>
      </c>
      <c r="H197" s="154"/>
      <c r="I197" s="155" t="s">
        <v>61</v>
      </c>
      <c r="J197" s="151" t="s">
        <v>6</v>
      </c>
      <c r="K197" s="151" t="s">
        <v>6</v>
      </c>
      <c r="L197" s="152" t="s">
        <v>6</v>
      </c>
      <c r="M197" s="156" t="s">
        <v>6</v>
      </c>
      <c r="N197" s="157"/>
      <c r="O197" s="158" t="str">
        <f t="shared" ref="O197:O202" si="3">IF(OR(D197="",D197="-",J197="",J197="-"),"",D197-J197)</f>
        <v/>
      </c>
      <c r="P197" s="159" t="s">
        <v>6</v>
      </c>
      <c r="Q197" s="160" t="s">
        <v>6</v>
      </c>
      <c r="R197" s="151" t="s">
        <v>6</v>
      </c>
      <c r="S197" s="161" t="s">
        <v>6</v>
      </c>
      <c r="T197" s="162" t="s">
        <v>6</v>
      </c>
    </row>
    <row r="198" spans="1:20" x14ac:dyDescent="0.35">
      <c r="A198" s="148" t="s">
        <v>6</v>
      </c>
      <c r="B198" s="149" t="s">
        <v>6</v>
      </c>
      <c r="C198" s="150" t="s">
        <v>61</v>
      </c>
      <c r="D198" s="151" t="s">
        <v>6</v>
      </c>
      <c r="E198" s="151" t="s">
        <v>6</v>
      </c>
      <c r="F198" s="152" t="s">
        <v>6</v>
      </c>
      <c r="G198" s="153" t="s">
        <v>6</v>
      </c>
      <c r="H198" s="154"/>
      <c r="I198" s="155" t="s">
        <v>61</v>
      </c>
      <c r="J198" s="151" t="s">
        <v>6</v>
      </c>
      <c r="K198" s="151" t="s">
        <v>6</v>
      </c>
      <c r="L198" s="152" t="s">
        <v>6</v>
      </c>
      <c r="M198" s="156" t="s">
        <v>6</v>
      </c>
      <c r="N198" s="157"/>
      <c r="O198" s="158" t="str">
        <f t="shared" si="3"/>
        <v/>
      </c>
      <c r="P198" s="159" t="s">
        <v>6</v>
      </c>
      <c r="Q198" s="160" t="s">
        <v>6</v>
      </c>
      <c r="R198" s="151" t="s">
        <v>6</v>
      </c>
      <c r="S198" s="161" t="s">
        <v>6</v>
      </c>
      <c r="T198" s="162" t="s">
        <v>6</v>
      </c>
    </row>
    <row r="199" spans="1:20" x14ac:dyDescent="0.35">
      <c r="A199" s="148" t="s">
        <v>6</v>
      </c>
      <c r="B199" s="149" t="s">
        <v>6</v>
      </c>
      <c r="C199" s="150" t="s">
        <v>61</v>
      </c>
      <c r="D199" s="151" t="s">
        <v>6</v>
      </c>
      <c r="E199" s="151" t="s">
        <v>6</v>
      </c>
      <c r="F199" s="152" t="s">
        <v>6</v>
      </c>
      <c r="G199" s="153" t="s">
        <v>6</v>
      </c>
      <c r="H199" s="154"/>
      <c r="I199" s="155" t="s">
        <v>61</v>
      </c>
      <c r="J199" s="151" t="s">
        <v>6</v>
      </c>
      <c r="K199" s="151" t="s">
        <v>6</v>
      </c>
      <c r="L199" s="152" t="s">
        <v>6</v>
      </c>
      <c r="M199" s="156" t="s">
        <v>6</v>
      </c>
      <c r="N199" s="157"/>
      <c r="O199" s="158" t="str">
        <f t="shared" si="3"/>
        <v/>
      </c>
      <c r="P199" s="159" t="s">
        <v>6</v>
      </c>
      <c r="Q199" s="160" t="s">
        <v>6</v>
      </c>
      <c r="R199" s="151" t="s">
        <v>6</v>
      </c>
      <c r="S199" s="161" t="s">
        <v>6</v>
      </c>
      <c r="T199" s="162" t="s">
        <v>6</v>
      </c>
    </row>
    <row r="200" spans="1:20" x14ac:dyDescent="0.35">
      <c r="A200" s="148" t="s">
        <v>6</v>
      </c>
      <c r="B200" s="149" t="s">
        <v>6</v>
      </c>
      <c r="C200" s="150" t="s">
        <v>61</v>
      </c>
      <c r="D200" s="151" t="s">
        <v>6</v>
      </c>
      <c r="E200" s="151" t="s">
        <v>6</v>
      </c>
      <c r="F200" s="152" t="s">
        <v>6</v>
      </c>
      <c r="G200" s="153" t="s">
        <v>6</v>
      </c>
      <c r="H200" s="154"/>
      <c r="I200" s="155" t="s">
        <v>61</v>
      </c>
      <c r="J200" s="151" t="s">
        <v>6</v>
      </c>
      <c r="K200" s="151" t="s">
        <v>6</v>
      </c>
      <c r="L200" s="152" t="s">
        <v>6</v>
      </c>
      <c r="M200" s="156" t="s">
        <v>6</v>
      </c>
      <c r="N200" s="157"/>
      <c r="O200" s="158" t="str">
        <f t="shared" si="3"/>
        <v/>
      </c>
      <c r="P200" s="159" t="s">
        <v>6</v>
      </c>
      <c r="Q200" s="160" t="s">
        <v>6</v>
      </c>
      <c r="R200" s="151" t="s">
        <v>6</v>
      </c>
      <c r="S200" s="161" t="s">
        <v>6</v>
      </c>
      <c r="T200" s="162" t="s">
        <v>6</v>
      </c>
    </row>
    <row r="201" spans="1:20" x14ac:dyDescent="0.35">
      <c r="A201" s="148" t="s">
        <v>6</v>
      </c>
      <c r="B201" s="149" t="s">
        <v>6</v>
      </c>
      <c r="C201" s="150" t="s">
        <v>61</v>
      </c>
      <c r="D201" s="151" t="s">
        <v>6</v>
      </c>
      <c r="E201" s="151" t="s">
        <v>6</v>
      </c>
      <c r="F201" s="152" t="s">
        <v>6</v>
      </c>
      <c r="G201" s="153" t="s">
        <v>6</v>
      </c>
      <c r="H201" s="154"/>
      <c r="I201" s="155" t="s">
        <v>61</v>
      </c>
      <c r="J201" s="151" t="s">
        <v>6</v>
      </c>
      <c r="K201" s="151" t="s">
        <v>6</v>
      </c>
      <c r="L201" s="152" t="s">
        <v>6</v>
      </c>
      <c r="M201" s="156" t="s">
        <v>6</v>
      </c>
      <c r="N201" s="157"/>
      <c r="O201" s="158" t="str">
        <f t="shared" si="3"/>
        <v/>
      </c>
      <c r="P201" s="159" t="s">
        <v>6</v>
      </c>
      <c r="Q201" s="160" t="s">
        <v>6</v>
      </c>
      <c r="R201" s="151" t="s">
        <v>6</v>
      </c>
      <c r="S201" s="161" t="s">
        <v>6</v>
      </c>
      <c r="T201" s="162" t="s">
        <v>6</v>
      </c>
    </row>
    <row r="202" spans="1:20" ht="15" thickBot="1" x14ac:dyDescent="0.4">
      <c r="A202" s="148" t="s">
        <v>6</v>
      </c>
      <c r="B202" s="149" t="s">
        <v>6</v>
      </c>
      <c r="C202" s="150" t="s">
        <v>61</v>
      </c>
      <c r="D202" s="151" t="s">
        <v>6</v>
      </c>
      <c r="E202" s="151" t="s">
        <v>6</v>
      </c>
      <c r="F202" s="152" t="s">
        <v>6</v>
      </c>
      <c r="G202" s="153" t="s">
        <v>6</v>
      </c>
      <c r="H202" s="154"/>
      <c r="I202" s="155" t="s">
        <v>61</v>
      </c>
      <c r="J202" s="151" t="s">
        <v>6</v>
      </c>
      <c r="K202" s="151" t="s">
        <v>6</v>
      </c>
      <c r="L202" s="152" t="s">
        <v>6</v>
      </c>
      <c r="M202" s="156" t="s">
        <v>6</v>
      </c>
      <c r="N202" s="157"/>
      <c r="O202" s="158" t="str">
        <f t="shared" si="3"/>
        <v/>
      </c>
      <c r="P202" s="159" t="s">
        <v>6</v>
      </c>
      <c r="Q202" s="160" t="s">
        <v>6</v>
      </c>
      <c r="R202" s="151" t="s">
        <v>6</v>
      </c>
      <c r="S202" s="161" t="s">
        <v>6</v>
      </c>
      <c r="T202" s="162" t="s">
        <v>6</v>
      </c>
    </row>
    <row r="203" spans="1:20" x14ac:dyDescent="0.35">
      <c r="A203" s="163" t="s">
        <v>92</v>
      </c>
      <c r="B203" s="164">
        <f>IF(SUM(B133:B202)=0,"-",AVERAGE(B133:B202))</f>
        <v>24</v>
      </c>
      <c r="C203" s="165" t="s">
        <v>61</v>
      </c>
      <c r="D203" s="166">
        <f>IF(SUM(D133:D202)=0,0,AVERAGE(D133:D202))</f>
        <v>71.02392857142857</v>
      </c>
      <c r="E203" s="166">
        <f>IF(SUM(E133:E202)=0,"-",AVERAGE(E133:E202))</f>
        <v>6.7299999999999986</v>
      </c>
      <c r="F203" s="167">
        <f>IF(SUM(F133:F202)=0,"-",AVERAGE(F133:F202))</f>
        <v>241.02642857142854</v>
      </c>
      <c r="G203" s="168" t="str">
        <f>IF(SUM(G133:G202)=0,"-",AVERAGE(G133:G202))</f>
        <v>-</v>
      </c>
      <c r="H203" s="167"/>
      <c r="I203" s="169" t="s">
        <v>61</v>
      </c>
      <c r="J203" s="166">
        <f>IF(SUM(J133:J202)=0,0,AVERAGE(J133:J202))</f>
        <v>46.423214285714288</v>
      </c>
      <c r="K203" s="166">
        <f>IF(SUM(K133:K202)=0,"-",AVERAGE(K133:K202))</f>
        <v>4.53</v>
      </c>
      <c r="L203" s="167">
        <f>IF(SUM(L133:L202)=0,"-",AVERAGE(L133:L202))</f>
        <v>240.02428571428572</v>
      </c>
      <c r="M203" s="167" t="str">
        <f>IF(SUM(M133:M202)=0,"-",AVERAGE(M133:M202))</f>
        <v>-</v>
      </c>
      <c r="N203" s="170"/>
      <c r="O203" s="171">
        <f t="shared" ref="O203:T203" si="4">IF(SUM(O133:O202)=0,"-",AVERAGE(O133:O202))</f>
        <v>24.600714285714293</v>
      </c>
      <c r="P203" s="168">
        <f t="shared" si="4"/>
        <v>1.0021428571428574</v>
      </c>
      <c r="Q203" s="167" t="str">
        <f t="shared" si="4"/>
        <v>-</v>
      </c>
      <c r="R203" s="167" t="str">
        <f t="shared" si="4"/>
        <v>-</v>
      </c>
      <c r="S203" s="172" t="str">
        <f t="shared" si="4"/>
        <v>-</v>
      </c>
      <c r="T203" s="173">
        <f t="shared" si="4"/>
        <v>5.9712499999999977</v>
      </c>
    </row>
    <row r="204" spans="1:20" ht="15" thickBot="1" x14ac:dyDescent="0.4">
      <c r="A204" s="174" t="s">
        <v>93</v>
      </c>
      <c r="B204" s="175">
        <f>SUM(B133:B202)</f>
        <v>672</v>
      </c>
      <c r="C204" s="174"/>
      <c r="D204" s="176"/>
      <c r="E204" s="176"/>
      <c r="F204" s="177">
        <f>SUM(F133:F202)</f>
        <v>6748.7399999999989</v>
      </c>
      <c r="G204" s="178">
        <f>SUM(G133:G202)</f>
        <v>0</v>
      </c>
      <c r="H204" s="179"/>
      <c r="I204" s="176"/>
      <c r="J204" s="176"/>
      <c r="K204" s="176"/>
      <c r="L204" s="180">
        <f>SUM(L133:L202)</f>
        <v>6720.68</v>
      </c>
      <c r="M204" s="181">
        <f>SUM(M133:M202)</f>
        <v>0</v>
      </c>
      <c r="N204" s="182"/>
      <c r="O204" s="174"/>
      <c r="P204" s="183">
        <f>SUM(P133:P202)</f>
        <v>28.060000000000006</v>
      </c>
      <c r="Q204" s="179">
        <f>SUM(Q133:Q202)</f>
        <v>0</v>
      </c>
      <c r="R204" s="176">
        <f>SUM(R133:R202)</f>
        <v>0</v>
      </c>
      <c r="S204" s="182">
        <f>SUM(S133:S202)</f>
        <v>0</v>
      </c>
      <c r="T204" s="184">
        <f>SUM(T133:T202)</f>
        <v>167.19499999999994</v>
      </c>
    </row>
    <row r="205" spans="1:20" x14ac:dyDescent="0.35">
      <c r="A205" s="93">
        <f>70-COUNTIF(A133:A202,"")</f>
        <v>28</v>
      </c>
      <c r="B205" s="93">
        <f>COUNT(B133:B202)</f>
        <v>28</v>
      </c>
      <c r="C205" s="93">
        <f>A205-B205</f>
        <v>0</v>
      </c>
      <c r="D205" s="93" t="s">
        <v>94</v>
      </c>
      <c r="E205" s="93">
        <v>8</v>
      </c>
      <c r="F205" s="94">
        <f>AVERAGE(F154:F160)</f>
        <v>242.10999999999999</v>
      </c>
      <c r="G205" s="94"/>
      <c r="H205" s="93"/>
      <c r="I205" s="93"/>
      <c r="J205" s="93"/>
      <c r="K205" s="93"/>
      <c r="L205" s="94">
        <f>AVERAGE(L154:L160)</f>
        <v>241.15714285714284</v>
      </c>
      <c r="M205" s="94"/>
      <c r="N205" s="113"/>
      <c r="O205" s="113"/>
      <c r="P205" s="94">
        <f>AVERAGE(P154:P160)</f>
        <v>0.95285714285714285</v>
      </c>
      <c r="Q205" s="94"/>
      <c r="R205" s="94"/>
      <c r="S205" s="113"/>
      <c r="T205" s="97">
        <f>AVERAGE(T154:T160)</f>
        <v>5.0851428571428574</v>
      </c>
    </row>
    <row r="206" spans="1:20" x14ac:dyDescent="0.35">
      <c r="A206" s="22" t="s">
        <v>95</v>
      </c>
      <c r="B206" s="22"/>
      <c r="C206" s="22"/>
      <c r="D206" s="22"/>
      <c r="E206" s="22"/>
      <c r="F206" s="98"/>
      <c r="G206" s="98"/>
      <c r="H206" s="22"/>
      <c r="I206" s="22"/>
      <c r="J206" s="22"/>
      <c r="K206" s="22"/>
      <c r="L206" s="98"/>
      <c r="M206" s="22"/>
      <c r="N206" s="22"/>
      <c r="O206" s="22"/>
      <c r="P206" s="98"/>
      <c r="Q206" s="22"/>
      <c r="R206" s="22"/>
      <c r="S206" s="22"/>
      <c r="T206" s="22">
        <v>0</v>
      </c>
    </row>
    <row r="207" spans="1:20" x14ac:dyDescent="0.35">
      <c r="A207" s="99" t="s">
        <v>96</v>
      </c>
      <c r="B207" s="99"/>
      <c r="C207" s="99"/>
      <c r="D207" s="99"/>
      <c r="E207" s="99"/>
      <c r="F207" s="100"/>
      <c r="G207" s="100"/>
      <c r="H207" s="99"/>
      <c r="I207" s="99"/>
      <c r="J207" s="99"/>
      <c r="K207" s="99"/>
      <c r="L207" s="100"/>
      <c r="M207" s="99"/>
      <c r="N207" s="99"/>
      <c r="O207" s="99"/>
      <c r="P207" s="100"/>
      <c r="Q207" s="99"/>
      <c r="R207" s="99"/>
      <c r="S207" s="99"/>
      <c r="T207" s="99">
        <v>0</v>
      </c>
    </row>
    <row r="208" spans="1:20" ht="15.5" x14ac:dyDescent="0.35">
      <c r="A208" s="104" t="s">
        <v>93</v>
      </c>
      <c r="B208" s="104"/>
      <c r="C208" s="104"/>
      <c r="D208" s="104"/>
      <c r="E208" s="104"/>
      <c r="F208" s="102"/>
      <c r="G208" s="102"/>
      <c r="H208" s="104"/>
      <c r="I208" s="104"/>
      <c r="J208" s="104"/>
      <c r="K208" s="104"/>
      <c r="L208" s="102"/>
      <c r="M208" s="104"/>
      <c r="N208" s="104"/>
      <c r="O208" s="104"/>
      <c r="P208" s="102"/>
      <c r="Q208" s="104"/>
      <c r="R208" s="104"/>
      <c r="S208" s="104"/>
      <c r="T208" s="104">
        <f>T204+T206-T207</f>
        <v>167.19499999999994</v>
      </c>
    </row>
    <row r="209" spans="1:20" x14ac:dyDescent="0.35">
      <c r="A209" s="96"/>
      <c r="B209" s="96"/>
      <c r="C209" s="105"/>
      <c r="D209" s="105"/>
      <c r="E209" s="105"/>
      <c r="F209" s="96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96"/>
      <c r="S209" s="24"/>
      <c r="T209" s="114"/>
    </row>
    <row r="210" spans="1:20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x14ac:dyDescent="0.35">
      <c r="A211" s="3" t="s">
        <v>99</v>
      </c>
      <c r="B211" s="3"/>
      <c r="C211" s="3"/>
      <c r="D211" s="3"/>
      <c r="E211" s="3"/>
      <c r="F211" s="17">
        <f>24*(B205)-B204-B128*24</f>
        <v>0</v>
      </c>
      <c r="G211" s="3" t="s">
        <v>100</v>
      </c>
      <c r="H211" s="3" t="s">
        <v>100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x14ac:dyDescent="0.35">
      <c r="A213" s="3" t="s">
        <v>134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 t="s">
        <v>104</v>
      </c>
      <c r="P213" s="3"/>
      <c r="Q213" s="3"/>
      <c r="R213" s="3"/>
      <c r="S213" s="3"/>
      <c r="T213" s="3"/>
    </row>
    <row r="214" spans="1:20" x14ac:dyDescent="0.35">
      <c r="A214" s="3" t="s">
        <v>103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 t="s">
        <v>104</v>
      </c>
      <c r="P214" s="3"/>
      <c r="Q214" s="3"/>
      <c r="R214" s="3"/>
      <c r="S214" s="3"/>
      <c r="T214" s="3"/>
    </row>
    <row r="215" spans="1:20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35">
      <c r="A216" s="3" t="s">
        <v>135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35">
      <c r="A217" s="3" t="s">
        <v>106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6" t="s">
        <v>107</v>
      </c>
    </row>
  </sheetData>
  <mergeCells count="6">
    <mergeCell ref="A112:O112"/>
    <mergeCell ref="C130:G130"/>
    <mergeCell ref="I130:M130"/>
    <mergeCell ref="A2:O2"/>
    <mergeCell ref="C22:G22"/>
    <mergeCell ref="I22:M2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topLeftCell="A137" workbookViewId="0">
      <selection activeCell="A111" sqref="A111:T217"/>
    </sheetView>
  </sheetViews>
  <sheetFormatPr defaultRowHeight="14.5" x14ac:dyDescent="0.35"/>
  <sheetData>
    <row r="1" spans="1:21" x14ac:dyDescent="0.35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4"/>
      <c r="O1" s="3"/>
      <c r="P1" s="3"/>
      <c r="Q1" s="2"/>
      <c r="R1" s="2"/>
      <c r="S1" s="2"/>
      <c r="T1" s="26"/>
      <c r="U1" s="6" t="s">
        <v>0</v>
      </c>
    </row>
    <row r="2" spans="1:21" ht="17.5" x14ac:dyDescent="0.35">
      <c r="A2" s="193" t="s">
        <v>236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"/>
      <c r="Q2" s="7"/>
      <c r="R2" s="7"/>
      <c r="S2" s="2"/>
      <c r="T2" s="26"/>
      <c r="U2" s="8" t="s">
        <v>2</v>
      </c>
    </row>
    <row r="3" spans="1:21" ht="18" x14ac:dyDescent="0.4">
      <c r="A3" s="9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2"/>
      <c r="Q3" s="2"/>
      <c r="R3" s="2"/>
      <c r="S3" s="2"/>
      <c r="T3" s="26"/>
      <c r="U3" s="10" t="s">
        <v>150</v>
      </c>
    </row>
    <row r="4" spans="1:21" ht="17.5" x14ac:dyDescent="0.35">
      <c r="A4" s="11" t="s">
        <v>5</v>
      </c>
      <c r="B4" s="12"/>
      <c r="C4" s="13" t="s">
        <v>138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3"/>
      <c r="P4" s="12"/>
      <c r="Q4" s="2"/>
      <c r="R4" s="2"/>
      <c r="S4" s="2"/>
      <c r="T4" s="3"/>
      <c r="U4" s="10" t="s">
        <v>7</v>
      </c>
    </row>
    <row r="5" spans="1:21" ht="17.5" x14ac:dyDescent="0.35">
      <c r="A5" s="11" t="s">
        <v>8</v>
      </c>
      <c r="B5" s="3"/>
      <c r="C5" s="13" t="s">
        <v>151</v>
      </c>
      <c r="D5" s="2"/>
      <c r="E5" s="3"/>
      <c r="F5" s="3"/>
      <c r="G5" s="14"/>
      <c r="H5" s="14"/>
      <c r="I5" s="14"/>
      <c r="J5" s="14"/>
      <c r="K5" s="3"/>
      <c r="L5" s="14"/>
      <c r="M5" s="14"/>
      <c r="N5" s="14"/>
      <c r="O5" s="14"/>
      <c r="P5" s="3"/>
      <c r="Q5" s="3"/>
      <c r="R5" s="3"/>
      <c r="S5" s="3"/>
      <c r="T5" s="3"/>
      <c r="U5" s="6" t="s">
        <v>10</v>
      </c>
    </row>
    <row r="6" spans="1:21" x14ac:dyDescent="0.35">
      <c r="A6" s="15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16"/>
      <c r="P6" s="17"/>
      <c r="Q6" s="17"/>
      <c r="R6" s="17"/>
      <c r="S6" s="17"/>
      <c r="T6" s="3"/>
      <c r="U6" s="18" t="s">
        <v>140</v>
      </c>
    </row>
    <row r="7" spans="1:21" ht="17.5" x14ac:dyDescent="0.35">
      <c r="A7" s="19" t="s">
        <v>14</v>
      </c>
      <c r="B7" s="20"/>
      <c r="C7" s="19"/>
      <c r="D7" s="19"/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22"/>
      <c r="Q7" s="22"/>
      <c r="R7" s="22"/>
      <c r="S7" s="22"/>
      <c r="T7" s="19"/>
      <c r="U7" s="23" t="s">
        <v>15</v>
      </c>
    </row>
    <row r="8" spans="1:21" x14ac:dyDescent="0.35">
      <c r="A8" s="19" t="s">
        <v>16</v>
      </c>
      <c r="B8" s="3"/>
      <c r="C8" s="3"/>
      <c r="D8" s="2"/>
      <c r="E8" s="3"/>
      <c r="F8" s="3"/>
      <c r="G8" s="3"/>
      <c r="H8" s="3"/>
      <c r="I8" s="2"/>
      <c r="J8" s="3"/>
      <c r="K8" s="3"/>
      <c r="L8" s="2"/>
      <c r="M8" s="3"/>
      <c r="N8" s="3"/>
      <c r="O8" s="3"/>
      <c r="P8" s="3"/>
      <c r="Q8" s="3"/>
      <c r="R8" s="3"/>
      <c r="S8" s="3"/>
      <c r="T8" s="3"/>
      <c r="U8" s="6" t="s">
        <v>141</v>
      </c>
    </row>
    <row r="9" spans="1:21" x14ac:dyDescent="0.35">
      <c r="A9" s="3" t="s">
        <v>152</v>
      </c>
      <c r="B9" s="2"/>
      <c r="C9" s="3"/>
      <c r="D9" s="2"/>
      <c r="E9" s="3"/>
      <c r="F9" s="3"/>
      <c r="G9" s="3"/>
      <c r="H9" s="2"/>
      <c r="I9" s="2"/>
      <c r="J9" s="3" t="s">
        <v>19</v>
      </c>
      <c r="K9" s="3"/>
      <c r="L9" s="3"/>
      <c r="M9" s="3" t="s">
        <v>143</v>
      </c>
      <c r="N9" s="3"/>
      <c r="O9" s="3"/>
      <c r="P9" s="3"/>
      <c r="Q9" s="3"/>
      <c r="R9" s="3"/>
      <c r="S9" s="2" t="s">
        <v>21</v>
      </c>
      <c r="T9" s="26"/>
      <c r="U9" s="26"/>
    </row>
    <row r="10" spans="1:21" x14ac:dyDescent="0.35">
      <c r="A10" s="3"/>
      <c r="B10" s="3"/>
      <c r="C10" s="15" t="s">
        <v>22</v>
      </c>
      <c r="D10" s="3"/>
      <c r="E10" s="3"/>
      <c r="F10" s="3"/>
      <c r="G10" s="3" t="s">
        <v>23</v>
      </c>
      <c r="H10" s="3"/>
      <c r="I10" s="3"/>
      <c r="J10" s="3" t="s">
        <v>24</v>
      </c>
      <c r="K10" s="3"/>
      <c r="L10" s="3"/>
      <c r="M10" s="3"/>
      <c r="N10" s="3"/>
      <c r="O10" s="3" t="s">
        <v>25</v>
      </c>
      <c r="P10" s="3"/>
      <c r="Q10" s="3"/>
      <c r="R10" s="3"/>
      <c r="S10" s="3" t="s">
        <v>26</v>
      </c>
      <c r="T10" s="26"/>
      <c r="U10" s="26"/>
    </row>
    <row r="11" spans="1:2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5"/>
      <c r="U11" s="25"/>
    </row>
    <row r="12" spans="1:21" x14ac:dyDescent="0.35">
      <c r="A12" s="19" t="s">
        <v>27</v>
      </c>
      <c r="B12" s="19"/>
      <c r="C12" s="19"/>
      <c r="D12" s="2" t="s">
        <v>144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26"/>
      <c r="T12" s="26"/>
      <c r="U12" s="26"/>
    </row>
    <row r="13" spans="1:21" x14ac:dyDescent="0.35">
      <c r="A13" s="19" t="s">
        <v>153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6"/>
      <c r="T13" s="26"/>
      <c r="U13" s="26"/>
    </row>
    <row r="14" spans="1:21" x14ac:dyDescent="0.35">
      <c r="A14" s="19" t="s">
        <v>30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6"/>
      <c r="T14" s="26"/>
      <c r="U14" s="26"/>
    </row>
    <row r="15" spans="1:21" x14ac:dyDescent="0.35">
      <c r="A15" s="19" t="s">
        <v>154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  <c r="T15" s="26"/>
      <c r="U15" s="3"/>
    </row>
    <row r="16" spans="1:21" x14ac:dyDescent="0.35">
      <c r="A16" s="19" t="s">
        <v>155</v>
      </c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  <c r="T16" s="26"/>
      <c r="U16" s="3"/>
    </row>
    <row r="17" spans="1:21" x14ac:dyDescent="0.35">
      <c r="A17" s="19" t="s">
        <v>33</v>
      </c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  <c r="T17" s="26"/>
      <c r="U17" s="3"/>
    </row>
    <row r="18" spans="1:21" x14ac:dyDescent="0.35">
      <c r="A18" s="19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  <c r="T18" s="26"/>
      <c r="U18" s="3"/>
    </row>
    <row r="19" spans="1:21" x14ac:dyDescent="0.35">
      <c r="A19" s="19"/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  <c r="T19" s="26"/>
      <c r="U19" s="3"/>
    </row>
    <row r="20" spans="1:21" x14ac:dyDescent="0.35">
      <c r="A20" s="27" t="s">
        <v>34</v>
      </c>
      <c r="B20" s="27">
        <v>0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6"/>
      <c r="R20" s="26"/>
      <c r="S20" s="26"/>
      <c r="T20" s="26"/>
      <c r="U20" s="3"/>
    </row>
    <row r="21" spans="1:21" ht="15" thickBot="1" x14ac:dyDescent="0.4">
      <c r="A21" s="19"/>
      <c r="B21" s="19"/>
      <c r="C21" s="19" t="str">
        <f>IF((G23="Q3,"),#REF!,IF((G23="Q1,"),#REF!,"-"))</f>
        <v>-</v>
      </c>
      <c r="D21" s="3"/>
      <c r="E21" s="3"/>
      <c r="F21" s="3"/>
      <c r="G21" s="3"/>
      <c r="H21" s="3"/>
      <c r="I21" s="19" t="str">
        <f>IF((M23="Q4,"),#REF!,IF((M23="Q2,"),#REF!,"-"))</f>
        <v>-</v>
      </c>
      <c r="J21" s="3"/>
      <c r="K21" s="3"/>
      <c r="L21" s="3"/>
      <c r="M21" s="3"/>
      <c r="N21" s="3"/>
      <c r="O21" s="3"/>
      <c r="P21" s="3"/>
      <c r="Q21" s="26"/>
      <c r="R21" s="26"/>
      <c r="S21" s="26"/>
      <c r="T21" s="26"/>
      <c r="U21" s="3"/>
    </row>
    <row r="22" spans="1:21" x14ac:dyDescent="0.35">
      <c r="A22" s="120"/>
      <c r="B22" s="121"/>
      <c r="C22" s="194" t="s">
        <v>35</v>
      </c>
      <c r="D22" s="195"/>
      <c r="E22" s="195"/>
      <c r="F22" s="195"/>
      <c r="G22" s="196"/>
      <c r="H22" s="122"/>
      <c r="I22" s="194" t="s">
        <v>36</v>
      </c>
      <c r="J22" s="195"/>
      <c r="K22" s="195"/>
      <c r="L22" s="195"/>
      <c r="M22" s="196"/>
      <c r="N22" s="122"/>
      <c r="O22" s="185"/>
      <c r="P22" s="123"/>
      <c r="Q22" s="124"/>
      <c r="R22" s="186"/>
      <c r="S22" s="127"/>
      <c r="T22" s="3"/>
      <c r="U22" s="3"/>
    </row>
    <row r="23" spans="1:21" x14ac:dyDescent="0.35">
      <c r="A23" s="128" t="s">
        <v>37</v>
      </c>
      <c r="B23" s="129" t="s">
        <v>38</v>
      </c>
      <c r="C23" s="130" t="str">
        <f>CONCATENATE("fG",RIGHT(LEFT(G23,2),1),",")</f>
        <v>fG3,</v>
      </c>
      <c r="D23" s="131" t="s">
        <v>39</v>
      </c>
      <c r="E23" s="40" t="s">
        <v>40</v>
      </c>
      <c r="F23" s="131" t="s">
        <v>41</v>
      </c>
      <c r="G23" s="132" t="s">
        <v>42</v>
      </c>
      <c r="H23" s="19"/>
      <c r="I23" s="130" t="str">
        <f>CONCATENATE("fG",RIGHT(LEFT(M23,2),1),",")</f>
        <v>fG4,</v>
      </c>
      <c r="J23" s="131" t="s">
        <v>43</v>
      </c>
      <c r="K23" s="40" t="s">
        <v>44</v>
      </c>
      <c r="L23" s="131" t="s">
        <v>45</v>
      </c>
      <c r="M23" s="132" t="s">
        <v>46</v>
      </c>
      <c r="N23" s="42"/>
      <c r="O23" s="136" t="s">
        <v>47</v>
      </c>
      <c r="P23" s="130" t="s">
        <v>48</v>
      </c>
      <c r="Q23" s="133" t="str">
        <f>IF(Q24="м.куб","dV","dM")</f>
        <v>dM</v>
      </c>
      <c r="R23" s="132" t="s">
        <v>49</v>
      </c>
      <c r="S23" s="136" t="s">
        <v>50</v>
      </c>
      <c r="T23" s="3"/>
      <c r="U23" s="3"/>
    </row>
    <row r="24" spans="1:21" ht="15" thickBot="1" x14ac:dyDescent="0.4">
      <c r="A24" s="137"/>
      <c r="B24" s="138"/>
      <c r="C24" s="139" t="s">
        <v>51</v>
      </c>
      <c r="D24" s="140" t="s">
        <v>52</v>
      </c>
      <c r="E24" s="141" t="s">
        <v>53</v>
      </c>
      <c r="F24" s="140" t="s">
        <v>6</v>
      </c>
      <c r="G24" s="142" t="s">
        <v>54</v>
      </c>
      <c r="H24" s="143" t="s">
        <v>55</v>
      </c>
      <c r="I24" s="139" t="s">
        <v>51</v>
      </c>
      <c r="J24" s="140" t="s">
        <v>52</v>
      </c>
      <c r="K24" s="141" t="s">
        <v>53</v>
      </c>
      <c r="L24" s="140" t="s">
        <v>6</v>
      </c>
      <c r="M24" s="142" t="s">
        <v>54</v>
      </c>
      <c r="N24" s="144" t="s">
        <v>56</v>
      </c>
      <c r="O24" s="147" t="s">
        <v>57</v>
      </c>
      <c r="P24" s="139" t="s">
        <v>58</v>
      </c>
      <c r="Q24" s="145" t="str">
        <f>F24</f>
        <v/>
      </c>
      <c r="R24" s="187" t="s">
        <v>54</v>
      </c>
      <c r="S24" s="147" t="s">
        <v>59</v>
      </c>
      <c r="T24" s="3"/>
      <c r="U24" s="3"/>
    </row>
    <row r="25" spans="1:21" x14ac:dyDescent="0.35">
      <c r="A25" s="148" t="s">
        <v>208</v>
      </c>
      <c r="B25" s="190">
        <v>24</v>
      </c>
      <c r="C25" s="150" t="s">
        <v>61</v>
      </c>
      <c r="D25" s="151">
        <v>64.34</v>
      </c>
      <c r="E25" s="151">
        <v>6.83</v>
      </c>
      <c r="F25" s="152">
        <v>87.65</v>
      </c>
      <c r="G25" s="153">
        <v>89.34</v>
      </c>
      <c r="H25" s="154"/>
      <c r="I25" s="155" t="s">
        <v>61</v>
      </c>
      <c r="J25" s="151">
        <v>52.9</v>
      </c>
      <c r="K25" s="151">
        <v>5.23</v>
      </c>
      <c r="L25" s="152">
        <v>59.09</v>
      </c>
      <c r="M25" s="156">
        <v>59.81</v>
      </c>
      <c r="N25" s="157"/>
      <c r="O25" s="188" t="s">
        <v>61</v>
      </c>
      <c r="P25" s="158">
        <f t="shared" ref="P25:P88" si="0">IF(OR(D25="",D25="-",J25="",J25="-"),"",D25-J25)</f>
        <v>11.440000000000005</v>
      </c>
      <c r="Q25" s="159">
        <v>28.56</v>
      </c>
      <c r="R25" s="159">
        <v>29.53</v>
      </c>
      <c r="S25" s="162">
        <v>2.5179999999999998</v>
      </c>
      <c r="T25" s="3"/>
      <c r="U25" s="3"/>
    </row>
    <row r="26" spans="1:21" x14ac:dyDescent="0.35">
      <c r="A26" s="148" t="s">
        <v>209</v>
      </c>
      <c r="B26" s="190">
        <v>24</v>
      </c>
      <c r="C26" s="150" t="s">
        <v>61</v>
      </c>
      <c r="D26" s="151">
        <v>64.34</v>
      </c>
      <c r="E26" s="151">
        <v>6.83</v>
      </c>
      <c r="F26" s="152">
        <v>91.48</v>
      </c>
      <c r="G26" s="153">
        <v>93.22</v>
      </c>
      <c r="H26" s="154"/>
      <c r="I26" s="155" t="s">
        <v>61</v>
      </c>
      <c r="J26" s="151">
        <v>53.16</v>
      </c>
      <c r="K26" s="151">
        <v>5.23</v>
      </c>
      <c r="L26" s="152">
        <v>58.57</v>
      </c>
      <c r="M26" s="156">
        <v>59.29</v>
      </c>
      <c r="N26" s="157"/>
      <c r="O26" s="188" t="s">
        <v>61</v>
      </c>
      <c r="P26" s="158">
        <f t="shared" si="0"/>
        <v>11.180000000000007</v>
      </c>
      <c r="Q26" s="159">
        <v>32.909999999999997</v>
      </c>
      <c r="R26" s="159">
        <v>33.93</v>
      </c>
      <c r="S26" s="162">
        <v>2.7730000000000001</v>
      </c>
      <c r="T26" s="3"/>
      <c r="U26" s="3"/>
    </row>
    <row r="27" spans="1:21" x14ac:dyDescent="0.35">
      <c r="A27" s="148" t="s">
        <v>210</v>
      </c>
      <c r="B27" s="190">
        <v>24</v>
      </c>
      <c r="C27" s="150" t="s">
        <v>61</v>
      </c>
      <c r="D27" s="151">
        <v>64.25</v>
      </c>
      <c r="E27" s="151">
        <v>6.83</v>
      </c>
      <c r="F27" s="152">
        <v>85.25</v>
      </c>
      <c r="G27" s="153">
        <v>86.88</v>
      </c>
      <c r="H27" s="154"/>
      <c r="I27" s="155" t="s">
        <v>61</v>
      </c>
      <c r="J27" s="151">
        <v>52.77</v>
      </c>
      <c r="K27" s="151">
        <v>5.23</v>
      </c>
      <c r="L27" s="152">
        <v>58.79</v>
      </c>
      <c r="M27" s="156">
        <v>59.51</v>
      </c>
      <c r="N27" s="157"/>
      <c r="O27" s="188" t="s">
        <v>61</v>
      </c>
      <c r="P27" s="158">
        <f t="shared" si="0"/>
        <v>11.479999999999997</v>
      </c>
      <c r="Q27" s="159">
        <v>26.46</v>
      </c>
      <c r="R27" s="159">
        <v>27.37</v>
      </c>
      <c r="S27" s="162">
        <v>2.3769999999999998</v>
      </c>
      <c r="T27" s="3"/>
      <c r="U27" s="3"/>
    </row>
    <row r="28" spans="1:21" x14ac:dyDescent="0.35">
      <c r="A28" s="148" t="s">
        <v>211</v>
      </c>
      <c r="B28" s="190">
        <v>24</v>
      </c>
      <c r="C28" s="150" t="s">
        <v>61</v>
      </c>
      <c r="D28" s="151">
        <v>64.36</v>
      </c>
      <c r="E28" s="151">
        <v>6.83</v>
      </c>
      <c r="F28" s="152">
        <v>83.96</v>
      </c>
      <c r="G28" s="153">
        <v>85.56</v>
      </c>
      <c r="H28" s="154"/>
      <c r="I28" s="155" t="s">
        <v>61</v>
      </c>
      <c r="J28" s="151">
        <v>52.9</v>
      </c>
      <c r="K28" s="151">
        <v>5.23</v>
      </c>
      <c r="L28" s="152">
        <v>58.33</v>
      </c>
      <c r="M28" s="156">
        <v>59.05</v>
      </c>
      <c r="N28" s="157"/>
      <c r="O28" s="188" t="s">
        <v>61</v>
      </c>
      <c r="P28" s="158">
        <f t="shared" si="0"/>
        <v>11.46</v>
      </c>
      <c r="Q28" s="159">
        <v>25.63</v>
      </c>
      <c r="R28" s="159">
        <v>26.51</v>
      </c>
      <c r="S28" s="162">
        <v>2.319</v>
      </c>
      <c r="T28" s="3"/>
      <c r="U28" s="3"/>
    </row>
    <row r="29" spans="1:21" x14ac:dyDescent="0.35">
      <c r="A29" s="148" t="s">
        <v>212</v>
      </c>
      <c r="B29" s="190">
        <v>24</v>
      </c>
      <c r="C29" s="150" t="s">
        <v>61</v>
      </c>
      <c r="D29" s="151">
        <v>64.010000000000005</v>
      </c>
      <c r="E29" s="151">
        <v>6.83</v>
      </c>
      <c r="F29" s="152">
        <v>76.91</v>
      </c>
      <c r="G29" s="153">
        <v>78.37</v>
      </c>
      <c r="H29" s="154"/>
      <c r="I29" s="155" t="s">
        <v>61</v>
      </c>
      <c r="J29" s="151">
        <v>54.09</v>
      </c>
      <c r="K29" s="151">
        <v>5.23</v>
      </c>
      <c r="L29" s="152">
        <v>52.55</v>
      </c>
      <c r="M29" s="156">
        <v>53.28</v>
      </c>
      <c r="N29" s="157"/>
      <c r="O29" s="188" t="s">
        <v>61</v>
      </c>
      <c r="P29" s="158">
        <f t="shared" si="0"/>
        <v>9.9200000000000017</v>
      </c>
      <c r="Q29" s="159">
        <v>24.36</v>
      </c>
      <c r="R29" s="159">
        <v>25.09</v>
      </c>
      <c r="S29" s="162">
        <v>2.0790000000000002</v>
      </c>
      <c r="T29" s="3"/>
      <c r="U29" s="3"/>
    </row>
    <row r="30" spans="1:21" x14ac:dyDescent="0.35">
      <c r="A30" s="148" t="s">
        <v>213</v>
      </c>
      <c r="B30" s="190">
        <v>24</v>
      </c>
      <c r="C30" s="150" t="s">
        <v>61</v>
      </c>
      <c r="D30" s="151">
        <v>64.400000000000006</v>
      </c>
      <c r="E30" s="151">
        <v>6.83</v>
      </c>
      <c r="F30" s="152">
        <v>105.15</v>
      </c>
      <c r="G30" s="153">
        <v>107.18</v>
      </c>
      <c r="H30" s="154"/>
      <c r="I30" s="155" t="s">
        <v>61</v>
      </c>
      <c r="J30" s="151">
        <v>54.9</v>
      </c>
      <c r="K30" s="151">
        <v>5.23</v>
      </c>
      <c r="L30" s="152">
        <v>79.680000000000007</v>
      </c>
      <c r="M30" s="156">
        <v>80.87</v>
      </c>
      <c r="N30" s="157"/>
      <c r="O30" s="188" t="s">
        <v>61</v>
      </c>
      <c r="P30" s="158">
        <f t="shared" si="0"/>
        <v>9.5000000000000071</v>
      </c>
      <c r="Q30" s="159">
        <v>25.47</v>
      </c>
      <c r="R30" s="159">
        <v>26.31</v>
      </c>
      <c r="S30" s="162">
        <v>2.4020000000000001</v>
      </c>
      <c r="T30" s="3"/>
      <c r="U30" s="3"/>
    </row>
    <row r="31" spans="1:21" x14ac:dyDescent="0.35">
      <c r="A31" s="148" t="s">
        <v>214</v>
      </c>
      <c r="B31" s="190">
        <v>24</v>
      </c>
      <c r="C31" s="150" t="s">
        <v>61</v>
      </c>
      <c r="D31" s="151">
        <v>64.37</v>
      </c>
      <c r="E31" s="151">
        <v>6.83</v>
      </c>
      <c r="F31" s="152">
        <v>104.29</v>
      </c>
      <c r="G31" s="153">
        <v>106.31</v>
      </c>
      <c r="H31" s="154"/>
      <c r="I31" s="155" t="s">
        <v>61</v>
      </c>
      <c r="J31" s="151">
        <v>54.87</v>
      </c>
      <c r="K31" s="151">
        <v>5.23</v>
      </c>
      <c r="L31" s="152">
        <v>78.47</v>
      </c>
      <c r="M31" s="156">
        <v>79.67</v>
      </c>
      <c r="N31" s="157"/>
      <c r="O31" s="188" t="s">
        <v>61</v>
      </c>
      <c r="P31" s="158">
        <f t="shared" si="0"/>
        <v>9.5000000000000071</v>
      </c>
      <c r="Q31" s="159">
        <v>25.82</v>
      </c>
      <c r="R31" s="159">
        <v>26.64</v>
      </c>
      <c r="S31" s="162">
        <v>2.4089999999999998</v>
      </c>
      <c r="T31" s="3"/>
      <c r="U31" s="3"/>
    </row>
    <row r="32" spans="1:21" x14ac:dyDescent="0.35">
      <c r="A32" s="148" t="s">
        <v>215</v>
      </c>
      <c r="B32" s="190">
        <v>24</v>
      </c>
      <c r="C32" s="150" t="s">
        <v>61</v>
      </c>
      <c r="D32" s="151">
        <v>64.37</v>
      </c>
      <c r="E32" s="151">
        <v>6.83</v>
      </c>
      <c r="F32" s="152">
        <v>104.09</v>
      </c>
      <c r="G32" s="153">
        <v>106.11</v>
      </c>
      <c r="H32" s="154"/>
      <c r="I32" s="155" t="s">
        <v>61</v>
      </c>
      <c r="J32" s="151">
        <v>54.94</v>
      </c>
      <c r="K32" s="151">
        <v>5.23</v>
      </c>
      <c r="L32" s="152">
        <v>78.16</v>
      </c>
      <c r="M32" s="156">
        <v>79.36</v>
      </c>
      <c r="N32" s="157"/>
      <c r="O32" s="188" t="s">
        <v>61</v>
      </c>
      <c r="P32" s="158">
        <f t="shared" si="0"/>
        <v>9.4300000000000068</v>
      </c>
      <c r="Q32" s="159">
        <v>25.93</v>
      </c>
      <c r="R32" s="159">
        <v>26.75</v>
      </c>
      <c r="S32" s="162">
        <v>2.407</v>
      </c>
      <c r="T32" s="3"/>
      <c r="U32" s="3"/>
    </row>
    <row r="33" spans="1:21" x14ac:dyDescent="0.35">
      <c r="A33" s="148" t="s">
        <v>216</v>
      </c>
      <c r="B33" s="190">
        <v>24</v>
      </c>
      <c r="C33" s="150" t="s">
        <v>61</v>
      </c>
      <c r="D33" s="151">
        <v>64.010000000000005</v>
      </c>
      <c r="E33" s="151">
        <v>6.83</v>
      </c>
      <c r="F33" s="152">
        <v>108.18</v>
      </c>
      <c r="G33" s="153">
        <v>110.26</v>
      </c>
      <c r="H33" s="154"/>
      <c r="I33" s="155" t="s">
        <v>61</v>
      </c>
      <c r="J33" s="151">
        <v>54.94</v>
      </c>
      <c r="K33" s="151">
        <v>5.23</v>
      </c>
      <c r="L33" s="152">
        <v>77.87</v>
      </c>
      <c r="M33" s="156">
        <v>79.069999999999993</v>
      </c>
      <c r="N33" s="157"/>
      <c r="O33" s="188" t="s">
        <v>61</v>
      </c>
      <c r="P33" s="158">
        <f t="shared" si="0"/>
        <v>9.0700000000000074</v>
      </c>
      <c r="Q33" s="159">
        <v>30.31</v>
      </c>
      <c r="R33" s="159">
        <v>31.19</v>
      </c>
      <c r="S33" s="162">
        <v>2.6469999999999998</v>
      </c>
      <c r="T33" s="3"/>
      <c r="U33" s="3"/>
    </row>
    <row r="34" spans="1:21" x14ac:dyDescent="0.35">
      <c r="A34" s="148" t="s">
        <v>217</v>
      </c>
      <c r="B34" s="190">
        <v>24</v>
      </c>
      <c r="C34" s="150" t="s">
        <v>61</v>
      </c>
      <c r="D34" s="151">
        <v>64.400000000000006</v>
      </c>
      <c r="E34" s="151">
        <v>6.83</v>
      </c>
      <c r="F34" s="152">
        <v>119.08</v>
      </c>
      <c r="G34" s="153">
        <v>121.37</v>
      </c>
      <c r="H34" s="154"/>
      <c r="I34" s="155" t="s">
        <v>61</v>
      </c>
      <c r="J34" s="151">
        <v>56.14</v>
      </c>
      <c r="K34" s="151">
        <v>5.23</v>
      </c>
      <c r="L34" s="152">
        <v>93.6</v>
      </c>
      <c r="M34" s="156">
        <v>95.02</v>
      </c>
      <c r="N34" s="157"/>
      <c r="O34" s="188" t="s">
        <v>61</v>
      </c>
      <c r="P34" s="158">
        <f t="shared" si="0"/>
        <v>8.2600000000000051</v>
      </c>
      <c r="Q34" s="159">
        <v>25.48</v>
      </c>
      <c r="R34" s="159">
        <v>26.35</v>
      </c>
      <c r="S34" s="162">
        <v>2.4159999999999999</v>
      </c>
      <c r="T34" s="3"/>
      <c r="U34" s="3"/>
    </row>
    <row r="35" spans="1:21" x14ac:dyDescent="0.35">
      <c r="A35" s="148" t="s">
        <v>218</v>
      </c>
      <c r="B35" s="190">
        <v>24</v>
      </c>
      <c r="C35" s="150" t="s">
        <v>61</v>
      </c>
      <c r="D35" s="151">
        <v>64.430000000000007</v>
      </c>
      <c r="E35" s="151">
        <v>6.83</v>
      </c>
      <c r="F35" s="152">
        <v>119.48</v>
      </c>
      <c r="G35" s="153">
        <v>121.76</v>
      </c>
      <c r="H35" s="154"/>
      <c r="I35" s="155" t="s">
        <v>61</v>
      </c>
      <c r="J35" s="151">
        <v>56.22</v>
      </c>
      <c r="K35" s="151">
        <v>5.23</v>
      </c>
      <c r="L35" s="152">
        <v>94.36</v>
      </c>
      <c r="M35" s="156">
        <v>95.79</v>
      </c>
      <c r="N35" s="157"/>
      <c r="O35" s="188" t="s">
        <v>61</v>
      </c>
      <c r="P35" s="158">
        <f t="shared" si="0"/>
        <v>8.210000000000008</v>
      </c>
      <c r="Q35" s="159">
        <v>25.12</v>
      </c>
      <c r="R35" s="159">
        <v>25.97</v>
      </c>
      <c r="S35" s="162">
        <v>2.3959999999999999</v>
      </c>
      <c r="T35" s="3"/>
      <c r="U35" s="3"/>
    </row>
    <row r="36" spans="1:21" x14ac:dyDescent="0.35">
      <c r="A36" s="148" t="s">
        <v>219</v>
      </c>
      <c r="B36" s="190">
        <v>24</v>
      </c>
      <c r="C36" s="150" t="s">
        <v>61</v>
      </c>
      <c r="D36" s="151">
        <v>64.41</v>
      </c>
      <c r="E36" s="151">
        <v>6.83</v>
      </c>
      <c r="F36" s="152">
        <v>116.72</v>
      </c>
      <c r="G36" s="153">
        <v>119</v>
      </c>
      <c r="H36" s="154"/>
      <c r="I36" s="155" t="s">
        <v>61</v>
      </c>
      <c r="J36" s="151">
        <v>56.07</v>
      </c>
      <c r="K36" s="151">
        <v>5.23</v>
      </c>
      <c r="L36" s="152">
        <v>92.66</v>
      </c>
      <c r="M36" s="156">
        <v>94.08</v>
      </c>
      <c r="N36" s="157"/>
      <c r="O36" s="188" t="s">
        <v>61</v>
      </c>
      <c r="P36" s="158">
        <f t="shared" si="0"/>
        <v>8.3399999999999963</v>
      </c>
      <c r="Q36" s="159">
        <v>24.06</v>
      </c>
      <c r="R36" s="159">
        <v>24.92</v>
      </c>
      <c r="S36" s="162">
        <v>2.3220000000000001</v>
      </c>
      <c r="T36" s="3"/>
      <c r="U36" s="3"/>
    </row>
    <row r="37" spans="1:21" x14ac:dyDescent="0.35">
      <c r="A37" s="148" t="s">
        <v>220</v>
      </c>
      <c r="B37" s="190">
        <v>24</v>
      </c>
      <c r="C37" s="150" t="s">
        <v>61</v>
      </c>
      <c r="D37" s="151">
        <v>64.39</v>
      </c>
      <c r="E37" s="151">
        <v>6.83</v>
      </c>
      <c r="F37" s="152">
        <v>117.2</v>
      </c>
      <c r="G37" s="153">
        <v>119.45</v>
      </c>
      <c r="H37" s="154"/>
      <c r="I37" s="155" t="s">
        <v>61</v>
      </c>
      <c r="J37" s="151">
        <v>56.03</v>
      </c>
      <c r="K37" s="151">
        <v>5.23</v>
      </c>
      <c r="L37" s="152">
        <v>90.19</v>
      </c>
      <c r="M37" s="156">
        <v>91.55</v>
      </c>
      <c r="N37" s="157"/>
      <c r="O37" s="188" t="s">
        <v>61</v>
      </c>
      <c r="P37" s="158">
        <f t="shared" si="0"/>
        <v>8.36</v>
      </c>
      <c r="Q37" s="159">
        <v>27.01</v>
      </c>
      <c r="R37" s="159">
        <v>27.9</v>
      </c>
      <c r="S37" s="162">
        <v>2.496</v>
      </c>
      <c r="T37" s="3"/>
      <c r="U37" s="3"/>
    </row>
    <row r="38" spans="1:21" x14ac:dyDescent="0.35">
      <c r="A38" s="148" t="s">
        <v>221</v>
      </c>
      <c r="B38" s="190">
        <v>24</v>
      </c>
      <c r="C38" s="150" t="s">
        <v>61</v>
      </c>
      <c r="D38" s="151">
        <v>64.41</v>
      </c>
      <c r="E38" s="151">
        <v>6.83</v>
      </c>
      <c r="F38" s="152">
        <v>115.85</v>
      </c>
      <c r="G38" s="153">
        <v>118.08</v>
      </c>
      <c r="H38" s="154"/>
      <c r="I38" s="155" t="s">
        <v>61</v>
      </c>
      <c r="J38" s="151">
        <v>56.05</v>
      </c>
      <c r="K38" s="151">
        <v>5.23</v>
      </c>
      <c r="L38" s="152">
        <v>90.36</v>
      </c>
      <c r="M38" s="156">
        <v>91.76</v>
      </c>
      <c r="N38" s="157"/>
      <c r="O38" s="188" t="s">
        <v>61</v>
      </c>
      <c r="P38" s="158">
        <f t="shared" si="0"/>
        <v>8.36</v>
      </c>
      <c r="Q38" s="159">
        <v>25.49</v>
      </c>
      <c r="R38" s="159">
        <v>26.32</v>
      </c>
      <c r="S38" s="162">
        <v>2.4009999999999998</v>
      </c>
      <c r="T38" s="3"/>
      <c r="U38" s="3"/>
    </row>
    <row r="39" spans="1:21" x14ac:dyDescent="0.35">
      <c r="A39" s="148" t="s">
        <v>222</v>
      </c>
      <c r="B39" s="190">
        <v>24</v>
      </c>
      <c r="C39" s="150" t="s">
        <v>61</v>
      </c>
      <c r="D39" s="151">
        <v>64.400000000000006</v>
      </c>
      <c r="E39" s="151">
        <v>6.83</v>
      </c>
      <c r="F39" s="152">
        <v>116.04</v>
      </c>
      <c r="G39" s="153">
        <v>118.22</v>
      </c>
      <c r="H39" s="154"/>
      <c r="I39" s="155" t="s">
        <v>61</v>
      </c>
      <c r="J39" s="151">
        <v>56.12</v>
      </c>
      <c r="K39" s="151">
        <v>5.23</v>
      </c>
      <c r="L39" s="152">
        <v>89.6</v>
      </c>
      <c r="M39" s="156">
        <v>90.99</v>
      </c>
      <c r="N39" s="157"/>
      <c r="O39" s="188" t="s">
        <v>61</v>
      </c>
      <c r="P39" s="158">
        <f t="shared" si="0"/>
        <v>8.2800000000000082</v>
      </c>
      <c r="Q39" s="159">
        <v>26.44</v>
      </c>
      <c r="R39" s="159">
        <v>27.23</v>
      </c>
      <c r="S39" s="162">
        <v>2.4449999999999998</v>
      </c>
      <c r="T39" s="3"/>
      <c r="U39" s="3"/>
    </row>
    <row r="40" spans="1:21" x14ac:dyDescent="0.35">
      <c r="A40" s="148" t="s">
        <v>223</v>
      </c>
      <c r="B40" s="190">
        <v>24</v>
      </c>
      <c r="C40" s="150" t="s">
        <v>61</v>
      </c>
      <c r="D40" s="151">
        <v>63.98</v>
      </c>
      <c r="E40" s="151">
        <v>6.83</v>
      </c>
      <c r="F40" s="152">
        <v>118.91</v>
      </c>
      <c r="G40" s="153">
        <v>121.17</v>
      </c>
      <c r="H40" s="154"/>
      <c r="I40" s="155" t="s">
        <v>61</v>
      </c>
      <c r="J40" s="151">
        <v>55.92</v>
      </c>
      <c r="K40" s="151">
        <v>5.23</v>
      </c>
      <c r="L40" s="152">
        <v>88.94</v>
      </c>
      <c r="M40" s="156">
        <v>90.28</v>
      </c>
      <c r="N40" s="157"/>
      <c r="O40" s="188" t="s">
        <v>61</v>
      </c>
      <c r="P40" s="158">
        <f t="shared" si="0"/>
        <v>8.0599999999999952</v>
      </c>
      <c r="Q40" s="159">
        <v>29.97</v>
      </c>
      <c r="R40" s="159">
        <v>30.89</v>
      </c>
      <c r="S40" s="162">
        <v>2.6360000000000001</v>
      </c>
      <c r="T40" s="3"/>
      <c r="U40" s="3"/>
    </row>
    <row r="41" spans="1:21" x14ac:dyDescent="0.35">
      <c r="A41" s="148" t="s">
        <v>224</v>
      </c>
      <c r="B41" s="190">
        <v>24</v>
      </c>
      <c r="C41" s="150" t="s">
        <v>61</v>
      </c>
      <c r="D41" s="151">
        <v>64.28</v>
      </c>
      <c r="E41" s="151">
        <v>6.83</v>
      </c>
      <c r="F41" s="152">
        <v>114.17</v>
      </c>
      <c r="G41" s="153">
        <v>116.37</v>
      </c>
      <c r="H41" s="154"/>
      <c r="I41" s="155" t="s">
        <v>61</v>
      </c>
      <c r="J41" s="151">
        <v>56.02</v>
      </c>
      <c r="K41" s="151">
        <v>5.23</v>
      </c>
      <c r="L41" s="152">
        <v>89.39</v>
      </c>
      <c r="M41" s="156">
        <v>90.74</v>
      </c>
      <c r="N41" s="157"/>
      <c r="O41" s="188" t="s">
        <v>61</v>
      </c>
      <c r="P41" s="158">
        <f t="shared" si="0"/>
        <v>8.259999999999998</v>
      </c>
      <c r="Q41" s="159">
        <v>24.78</v>
      </c>
      <c r="R41" s="159">
        <v>25.63</v>
      </c>
      <c r="S41" s="162">
        <v>2.3319999999999999</v>
      </c>
      <c r="T41" s="3"/>
      <c r="U41" s="3"/>
    </row>
    <row r="42" spans="1:21" x14ac:dyDescent="0.35">
      <c r="A42" s="148" t="s">
        <v>225</v>
      </c>
      <c r="B42" s="190">
        <v>24</v>
      </c>
      <c r="C42" s="150" t="s">
        <v>61</v>
      </c>
      <c r="D42" s="151">
        <v>64.290000000000006</v>
      </c>
      <c r="E42" s="151">
        <v>6.83</v>
      </c>
      <c r="F42" s="152">
        <v>112.5</v>
      </c>
      <c r="G42" s="153">
        <v>114.66</v>
      </c>
      <c r="H42" s="154"/>
      <c r="I42" s="155" t="s">
        <v>61</v>
      </c>
      <c r="J42" s="151">
        <v>56.02</v>
      </c>
      <c r="K42" s="151">
        <v>5.23</v>
      </c>
      <c r="L42" s="152">
        <v>89.69</v>
      </c>
      <c r="M42" s="156">
        <v>91.06</v>
      </c>
      <c r="N42" s="157"/>
      <c r="O42" s="188" t="s">
        <v>61</v>
      </c>
      <c r="P42" s="158">
        <f t="shared" si="0"/>
        <v>8.2700000000000031</v>
      </c>
      <c r="Q42" s="159">
        <v>22.81</v>
      </c>
      <c r="R42" s="159">
        <v>23.6</v>
      </c>
      <c r="S42" s="162">
        <v>2.2109999999999999</v>
      </c>
      <c r="T42" s="3"/>
      <c r="U42" s="3"/>
    </row>
    <row r="43" spans="1:21" x14ac:dyDescent="0.35">
      <c r="A43" s="148" t="s">
        <v>226</v>
      </c>
      <c r="B43" s="190">
        <v>24</v>
      </c>
      <c r="C43" s="150" t="s">
        <v>61</v>
      </c>
      <c r="D43" s="151">
        <v>64.209999999999994</v>
      </c>
      <c r="E43" s="151">
        <v>6.83</v>
      </c>
      <c r="F43" s="152">
        <v>112.74</v>
      </c>
      <c r="G43" s="153">
        <v>114.89</v>
      </c>
      <c r="H43" s="154"/>
      <c r="I43" s="155" t="s">
        <v>61</v>
      </c>
      <c r="J43" s="151">
        <v>55.91</v>
      </c>
      <c r="K43" s="151">
        <v>5.23</v>
      </c>
      <c r="L43" s="152">
        <v>88.14</v>
      </c>
      <c r="M43" s="156">
        <v>89.43</v>
      </c>
      <c r="N43" s="157"/>
      <c r="O43" s="188" t="s">
        <v>61</v>
      </c>
      <c r="P43" s="158">
        <f t="shared" si="0"/>
        <v>8.2999999999999972</v>
      </c>
      <c r="Q43" s="159">
        <v>24.6</v>
      </c>
      <c r="R43" s="159">
        <v>25.46</v>
      </c>
      <c r="S43" s="162">
        <v>2.3109999999999999</v>
      </c>
      <c r="T43" s="3"/>
      <c r="U43" s="3"/>
    </row>
    <row r="44" spans="1:21" x14ac:dyDescent="0.35">
      <c r="A44" s="148" t="s">
        <v>227</v>
      </c>
      <c r="B44" s="190">
        <v>24</v>
      </c>
      <c r="C44" s="150" t="s">
        <v>61</v>
      </c>
      <c r="D44" s="151">
        <v>64.38</v>
      </c>
      <c r="E44" s="151">
        <v>6.83</v>
      </c>
      <c r="F44" s="152">
        <v>113.91</v>
      </c>
      <c r="G44" s="153">
        <v>116.1</v>
      </c>
      <c r="H44" s="154"/>
      <c r="I44" s="155" t="s">
        <v>61</v>
      </c>
      <c r="J44" s="151">
        <v>56.01</v>
      </c>
      <c r="K44" s="151">
        <v>5.23</v>
      </c>
      <c r="L44" s="152">
        <v>87.2</v>
      </c>
      <c r="M44" s="156">
        <v>88.46</v>
      </c>
      <c r="N44" s="157"/>
      <c r="O44" s="188" t="s">
        <v>61</v>
      </c>
      <c r="P44" s="158">
        <f t="shared" si="0"/>
        <v>8.3699999999999974</v>
      </c>
      <c r="Q44" s="159">
        <v>26.71</v>
      </c>
      <c r="R44" s="159">
        <v>27.64</v>
      </c>
      <c r="S44" s="162">
        <v>2.4500000000000002</v>
      </c>
      <c r="T44" s="3"/>
      <c r="U44" s="3"/>
    </row>
    <row r="45" spans="1:21" x14ac:dyDescent="0.35">
      <c r="A45" s="148" t="s">
        <v>228</v>
      </c>
      <c r="B45" s="190">
        <v>24</v>
      </c>
      <c r="C45" s="150" t="s">
        <v>61</v>
      </c>
      <c r="D45" s="151">
        <v>64.45</v>
      </c>
      <c r="E45" s="151">
        <v>6.83</v>
      </c>
      <c r="F45" s="152">
        <v>112.36</v>
      </c>
      <c r="G45" s="153">
        <v>114.54</v>
      </c>
      <c r="H45" s="154"/>
      <c r="I45" s="155" t="s">
        <v>61</v>
      </c>
      <c r="J45" s="151">
        <v>55.96</v>
      </c>
      <c r="K45" s="151">
        <v>5.23</v>
      </c>
      <c r="L45" s="152">
        <v>88.1</v>
      </c>
      <c r="M45" s="156">
        <v>89.36</v>
      </c>
      <c r="N45" s="157"/>
      <c r="O45" s="188" t="s">
        <v>61</v>
      </c>
      <c r="P45" s="158">
        <f t="shared" si="0"/>
        <v>8.490000000000002</v>
      </c>
      <c r="Q45" s="159">
        <v>24.26</v>
      </c>
      <c r="R45" s="159">
        <v>25.18</v>
      </c>
      <c r="S45" s="162">
        <v>2.3149999999999999</v>
      </c>
      <c r="T45" s="3"/>
      <c r="U45" s="3"/>
    </row>
    <row r="46" spans="1:21" x14ac:dyDescent="0.35">
      <c r="A46" s="148" t="s">
        <v>229</v>
      </c>
      <c r="B46" s="190">
        <v>24</v>
      </c>
      <c r="C46" s="150" t="s">
        <v>61</v>
      </c>
      <c r="D46" s="151">
        <v>64.489999999999995</v>
      </c>
      <c r="E46" s="151">
        <v>6.83</v>
      </c>
      <c r="F46" s="152">
        <v>113.91</v>
      </c>
      <c r="G46" s="153">
        <v>116.12</v>
      </c>
      <c r="H46" s="154"/>
      <c r="I46" s="155" t="s">
        <v>61</v>
      </c>
      <c r="J46" s="151">
        <v>55.98</v>
      </c>
      <c r="K46" s="151">
        <v>5.23</v>
      </c>
      <c r="L46" s="152">
        <v>87.43</v>
      </c>
      <c r="M46" s="156">
        <v>88.67</v>
      </c>
      <c r="N46" s="157"/>
      <c r="O46" s="188" t="s">
        <v>61</v>
      </c>
      <c r="P46" s="158">
        <f t="shared" si="0"/>
        <v>8.509999999999998</v>
      </c>
      <c r="Q46" s="159">
        <v>26.48</v>
      </c>
      <c r="R46" s="159">
        <v>27.45</v>
      </c>
      <c r="S46" s="162">
        <v>2.4529999999999998</v>
      </c>
      <c r="T46" s="3"/>
      <c r="U46" s="3"/>
    </row>
    <row r="47" spans="1:21" x14ac:dyDescent="0.35">
      <c r="A47" s="148" t="s">
        <v>230</v>
      </c>
      <c r="B47" s="190">
        <v>24</v>
      </c>
      <c r="C47" s="150" t="s">
        <v>61</v>
      </c>
      <c r="D47" s="151">
        <v>64.010000000000005</v>
      </c>
      <c r="E47" s="151">
        <v>6.83</v>
      </c>
      <c r="F47" s="152">
        <v>116.36</v>
      </c>
      <c r="G47" s="153">
        <v>118.56</v>
      </c>
      <c r="H47" s="154"/>
      <c r="I47" s="155" t="s">
        <v>61</v>
      </c>
      <c r="J47" s="151">
        <v>55.77</v>
      </c>
      <c r="K47" s="151">
        <v>5.23</v>
      </c>
      <c r="L47" s="152">
        <v>86.58</v>
      </c>
      <c r="M47" s="156">
        <v>87.82</v>
      </c>
      <c r="N47" s="157"/>
      <c r="O47" s="188" t="s">
        <v>61</v>
      </c>
      <c r="P47" s="158">
        <f t="shared" si="0"/>
        <v>8.240000000000002</v>
      </c>
      <c r="Q47" s="159">
        <v>29.78</v>
      </c>
      <c r="R47" s="159">
        <v>30.74</v>
      </c>
      <c r="S47" s="162">
        <v>2.6219999999999999</v>
      </c>
      <c r="T47" s="3"/>
      <c r="U47" s="3"/>
    </row>
    <row r="48" spans="1:21" x14ac:dyDescent="0.35">
      <c r="A48" s="148" t="s">
        <v>231</v>
      </c>
      <c r="B48" s="190">
        <v>24</v>
      </c>
      <c r="C48" s="150" t="s">
        <v>61</v>
      </c>
      <c r="D48" s="151">
        <v>64.36</v>
      </c>
      <c r="E48" s="151">
        <v>6.83</v>
      </c>
      <c r="F48" s="152">
        <v>110.46</v>
      </c>
      <c r="G48" s="153">
        <v>112.55</v>
      </c>
      <c r="H48" s="154"/>
      <c r="I48" s="155" t="s">
        <v>61</v>
      </c>
      <c r="J48" s="151">
        <v>55.88</v>
      </c>
      <c r="K48" s="151">
        <v>5.23</v>
      </c>
      <c r="L48" s="152">
        <v>88.13</v>
      </c>
      <c r="M48" s="156">
        <v>89.38</v>
      </c>
      <c r="N48" s="157"/>
      <c r="O48" s="188" t="s">
        <v>61</v>
      </c>
      <c r="P48" s="158">
        <f t="shared" si="0"/>
        <v>8.4799999999999969</v>
      </c>
      <c r="Q48" s="159">
        <v>22.33</v>
      </c>
      <c r="R48" s="159">
        <v>23.17</v>
      </c>
      <c r="S48" s="162">
        <v>2.1859999999999999</v>
      </c>
      <c r="T48" s="3"/>
      <c r="U48" s="3"/>
    </row>
    <row r="49" spans="1:21" x14ac:dyDescent="0.35">
      <c r="A49" s="148" t="s">
        <v>232</v>
      </c>
      <c r="B49" s="190">
        <v>24</v>
      </c>
      <c r="C49" s="150" t="s">
        <v>61</v>
      </c>
      <c r="D49" s="151">
        <v>64.319999999999993</v>
      </c>
      <c r="E49" s="151">
        <v>6.83</v>
      </c>
      <c r="F49" s="152">
        <v>109.98</v>
      </c>
      <c r="G49" s="153">
        <v>112.06</v>
      </c>
      <c r="H49" s="154"/>
      <c r="I49" s="155" t="s">
        <v>61</v>
      </c>
      <c r="J49" s="151">
        <v>55.78</v>
      </c>
      <c r="K49" s="151">
        <v>5.23</v>
      </c>
      <c r="L49" s="152">
        <v>88.07</v>
      </c>
      <c r="M49" s="156">
        <v>89.28</v>
      </c>
      <c r="N49" s="157"/>
      <c r="O49" s="188" t="s">
        <v>61</v>
      </c>
      <c r="P49" s="158">
        <f t="shared" si="0"/>
        <v>8.539999999999992</v>
      </c>
      <c r="Q49" s="159">
        <v>21.91</v>
      </c>
      <c r="R49" s="159">
        <v>22.78</v>
      </c>
      <c r="S49" s="162">
        <v>2.165</v>
      </c>
      <c r="T49" s="3"/>
      <c r="U49" s="3"/>
    </row>
    <row r="50" spans="1:21" x14ac:dyDescent="0.35">
      <c r="A50" s="148" t="s">
        <v>233</v>
      </c>
      <c r="B50" s="190">
        <v>24</v>
      </c>
      <c r="C50" s="150" t="s">
        <v>61</v>
      </c>
      <c r="D50" s="151">
        <v>64.400000000000006</v>
      </c>
      <c r="E50" s="151">
        <v>6.83</v>
      </c>
      <c r="F50" s="152">
        <v>112.41</v>
      </c>
      <c r="G50" s="153">
        <v>114.56</v>
      </c>
      <c r="H50" s="154"/>
      <c r="I50" s="155" t="s">
        <v>61</v>
      </c>
      <c r="J50" s="151">
        <v>55.87</v>
      </c>
      <c r="K50" s="151">
        <v>5.23</v>
      </c>
      <c r="L50" s="152">
        <v>87.16</v>
      </c>
      <c r="M50" s="156">
        <v>88.38</v>
      </c>
      <c r="N50" s="157"/>
      <c r="O50" s="188" t="s">
        <v>61</v>
      </c>
      <c r="P50" s="158">
        <f t="shared" si="0"/>
        <v>8.5300000000000082</v>
      </c>
      <c r="Q50" s="159">
        <v>25.25</v>
      </c>
      <c r="R50" s="159">
        <v>26.18</v>
      </c>
      <c r="S50" s="162">
        <v>2.3740000000000001</v>
      </c>
      <c r="T50" s="3"/>
      <c r="U50" s="3"/>
    </row>
    <row r="51" spans="1:21" x14ac:dyDescent="0.35">
      <c r="A51" s="148" t="s">
        <v>234</v>
      </c>
      <c r="B51" s="190">
        <v>24</v>
      </c>
      <c r="C51" s="150" t="s">
        <v>61</v>
      </c>
      <c r="D51" s="151">
        <v>64.36</v>
      </c>
      <c r="E51" s="151">
        <v>6.83</v>
      </c>
      <c r="F51" s="152">
        <v>112.28</v>
      </c>
      <c r="G51" s="153">
        <v>114.45</v>
      </c>
      <c r="H51" s="154"/>
      <c r="I51" s="155" t="s">
        <v>61</v>
      </c>
      <c r="J51" s="151">
        <v>55.93</v>
      </c>
      <c r="K51" s="151">
        <v>5.23</v>
      </c>
      <c r="L51" s="152">
        <v>86.89</v>
      </c>
      <c r="M51" s="156">
        <v>88.1</v>
      </c>
      <c r="N51" s="157"/>
      <c r="O51" s="188" t="s">
        <v>61</v>
      </c>
      <c r="P51" s="158">
        <f t="shared" si="0"/>
        <v>8.43</v>
      </c>
      <c r="Q51" s="159">
        <v>25.39</v>
      </c>
      <c r="R51" s="159">
        <v>26.35</v>
      </c>
      <c r="S51" s="162">
        <v>2.3690000000000002</v>
      </c>
      <c r="T51" s="3"/>
      <c r="U51" s="3"/>
    </row>
    <row r="52" spans="1:21" x14ac:dyDescent="0.35">
      <c r="A52" s="148" t="s">
        <v>235</v>
      </c>
      <c r="B52" s="190">
        <v>24</v>
      </c>
      <c r="C52" s="150" t="s">
        <v>61</v>
      </c>
      <c r="D52" s="151">
        <v>64.48</v>
      </c>
      <c r="E52" s="151">
        <v>6.83</v>
      </c>
      <c r="F52" s="152">
        <v>109.88</v>
      </c>
      <c r="G52" s="153">
        <v>112.03</v>
      </c>
      <c r="H52" s="154"/>
      <c r="I52" s="155" t="s">
        <v>61</v>
      </c>
      <c r="J52" s="151">
        <v>56.07</v>
      </c>
      <c r="K52" s="151">
        <v>5.23</v>
      </c>
      <c r="L52" s="152">
        <v>83.1</v>
      </c>
      <c r="M52" s="156">
        <v>84.28</v>
      </c>
      <c r="N52" s="157"/>
      <c r="O52" s="188" t="s">
        <v>61</v>
      </c>
      <c r="P52" s="158">
        <f t="shared" si="0"/>
        <v>8.4100000000000037</v>
      </c>
      <c r="Q52" s="159">
        <v>26.78</v>
      </c>
      <c r="R52" s="159">
        <v>27.75</v>
      </c>
      <c r="S52" s="162">
        <v>2.427</v>
      </c>
      <c r="T52" s="3"/>
      <c r="U52" s="3"/>
    </row>
    <row r="53" spans="1:21" x14ac:dyDescent="0.35">
      <c r="A53" s="148" t="s">
        <v>6</v>
      </c>
      <c r="B53" s="190" t="s">
        <v>6</v>
      </c>
      <c r="C53" s="150" t="s">
        <v>61</v>
      </c>
      <c r="D53" s="151" t="s">
        <v>6</v>
      </c>
      <c r="E53" s="151" t="s">
        <v>6</v>
      </c>
      <c r="F53" s="152" t="s">
        <v>6</v>
      </c>
      <c r="G53" s="153" t="s">
        <v>6</v>
      </c>
      <c r="H53" s="154"/>
      <c r="I53" s="155" t="s">
        <v>61</v>
      </c>
      <c r="J53" s="151" t="s">
        <v>6</v>
      </c>
      <c r="K53" s="151" t="s">
        <v>6</v>
      </c>
      <c r="L53" s="152" t="s">
        <v>6</v>
      </c>
      <c r="M53" s="156" t="s">
        <v>6</v>
      </c>
      <c r="N53" s="157"/>
      <c r="O53" s="188" t="s">
        <v>6</v>
      </c>
      <c r="P53" s="158" t="str">
        <f t="shared" si="0"/>
        <v/>
      </c>
      <c r="Q53" s="159" t="s">
        <v>6</v>
      </c>
      <c r="R53" s="159" t="s">
        <v>6</v>
      </c>
      <c r="S53" s="162" t="s">
        <v>6</v>
      </c>
      <c r="T53" s="3"/>
      <c r="U53" s="3"/>
    </row>
    <row r="54" spans="1:21" x14ac:dyDescent="0.35">
      <c r="A54" s="148" t="s">
        <v>6</v>
      </c>
      <c r="B54" s="190" t="s">
        <v>6</v>
      </c>
      <c r="C54" s="150" t="s">
        <v>61</v>
      </c>
      <c r="D54" s="151" t="s">
        <v>6</v>
      </c>
      <c r="E54" s="151" t="s">
        <v>6</v>
      </c>
      <c r="F54" s="152" t="s">
        <v>6</v>
      </c>
      <c r="G54" s="153" t="s">
        <v>6</v>
      </c>
      <c r="H54" s="154"/>
      <c r="I54" s="155" t="s">
        <v>61</v>
      </c>
      <c r="J54" s="151" t="s">
        <v>6</v>
      </c>
      <c r="K54" s="151" t="s">
        <v>6</v>
      </c>
      <c r="L54" s="152" t="s">
        <v>6</v>
      </c>
      <c r="M54" s="156" t="s">
        <v>6</v>
      </c>
      <c r="N54" s="157"/>
      <c r="O54" s="188" t="s">
        <v>6</v>
      </c>
      <c r="P54" s="158" t="str">
        <f t="shared" si="0"/>
        <v/>
      </c>
      <c r="Q54" s="159" t="s">
        <v>6</v>
      </c>
      <c r="R54" s="159" t="s">
        <v>6</v>
      </c>
      <c r="S54" s="162" t="s">
        <v>6</v>
      </c>
      <c r="T54" s="3"/>
      <c r="U54" s="3"/>
    </row>
    <row r="55" spans="1:21" x14ac:dyDescent="0.35">
      <c r="A55" s="148" t="s">
        <v>6</v>
      </c>
      <c r="B55" s="190" t="s">
        <v>6</v>
      </c>
      <c r="C55" s="150" t="s">
        <v>61</v>
      </c>
      <c r="D55" s="151" t="s">
        <v>6</v>
      </c>
      <c r="E55" s="151" t="s">
        <v>6</v>
      </c>
      <c r="F55" s="152" t="s">
        <v>6</v>
      </c>
      <c r="G55" s="153" t="s">
        <v>6</v>
      </c>
      <c r="H55" s="154"/>
      <c r="I55" s="155" t="s">
        <v>61</v>
      </c>
      <c r="J55" s="151" t="s">
        <v>6</v>
      </c>
      <c r="K55" s="151" t="s">
        <v>6</v>
      </c>
      <c r="L55" s="152" t="s">
        <v>6</v>
      </c>
      <c r="M55" s="156" t="s">
        <v>6</v>
      </c>
      <c r="N55" s="157"/>
      <c r="O55" s="188" t="s">
        <v>6</v>
      </c>
      <c r="P55" s="158" t="str">
        <f t="shared" si="0"/>
        <v/>
      </c>
      <c r="Q55" s="159" t="s">
        <v>6</v>
      </c>
      <c r="R55" s="159" t="s">
        <v>6</v>
      </c>
      <c r="S55" s="162" t="s">
        <v>6</v>
      </c>
      <c r="T55" s="3"/>
      <c r="U55" s="3"/>
    </row>
    <row r="56" spans="1:21" x14ac:dyDescent="0.35">
      <c r="A56" s="148" t="s">
        <v>6</v>
      </c>
      <c r="B56" s="190" t="s">
        <v>6</v>
      </c>
      <c r="C56" s="150" t="s">
        <v>61</v>
      </c>
      <c r="D56" s="151" t="s">
        <v>6</v>
      </c>
      <c r="E56" s="151" t="s">
        <v>6</v>
      </c>
      <c r="F56" s="152" t="s">
        <v>6</v>
      </c>
      <c r="G56" s="153" t="s">
        <v>6</v>
      </c>
      <c r="H56" s="154"/>
      <c r="I56" s="155" t="s">
        <v>61</v>
      </c>
      <c r="J56" s="151" t="s">
        <v>6</v>
      </c>
      <c r="K56" s="151" t="s">
        <v>6</v>
      </c>
      <c r="L56" s="152" t="s">
        <v>6</v>
      </c>
      <c r="M56" s="156" t="s">
        <v>6</v>
      </c>
      <c r="N56" s="157"/>
      <c r="O56" s="188" t="s">
        <v>6</v>
      </c>
      <c r="P56" s="158" t="str">
        <f t="shared" si="0"/>
        <v/>
      </c>
      <c r="Q56" s="159" t="s">
        <v>6</v>
      </c>
      <c r="R56" s="159" t="s">
        <v>6</v>
      </c>
      <c r="S56" s="162" t="s">
        <v>6</v>
      </c>
      <c r="T56" s="3"/>
      <c r="U56" s="3"/>
    </row>
    <row r="57" spans="1:21" x14ac:dyDescent="0.35">
      <c r="A57" s="148" t="s">
        <v>6</v>
      </c>
      <c r="B57" s="190" t="s">
        <v>6</v>
      </c>
      <c r="C57" s="150" t="s">
        <v>61</v>
      </c>
      <c r="D57" s="151" t="s">
        <v>6</v>
      </c>
      <c r="E57" s="151" t="s">
        <v>6</v>
      </c>
      <c r="F57" s="152" t="s">
        <v>6</v>
      </c>
      <c r="G57" s="153" t="s">
        <v>6</v>
      </c>
      <c r="H57" s="154"/>
      <c r="I57" s="155" t="s">
        <v>61</v>
      </c>
      <c r="J57" s="151" t="s">
        <v>6</v>
      </c>
      <c r="K57" s="151" t="s">
        <v>6</v>
      </c>
      <c r="L57" s="152" t="s">
        <v>6</v>
      </c>
      <c r="M57" s="156" t="s">
        <v>6</v>
      </c>
      <c r="N57" s="157"/>
      <c r="O57" s="188" t="s">
        <v>6</v>
      </c>
      <c r="P57" s="158" t="str">
        <f t="shared" si="0"/>
        <v/>
      </c>
      <c r="Q57" s="159" t="s">
        <v>6</v>
      </c>
      <c r="R57" s="159" t="s">
        <v>6</v>
      </c>
      <c r="S57" s="162" t="s">
        <v>6</v>
      </c>
      <c r="T57" s="3"/>
      <c r="U57" s="3"/>
    </row>
    <row r="58" spans="1:21" x14ac:dyDescent="0.35">
      <c r="A58" s="148" t="s">
        <v>6</v>
      </c>
      <c r="B58" s="190" t="s">
        <v>6</v>
      </c>
      <c r="C58" s="150" t="s">
        <v>61</v>
      </c>
      <c r="D58" s="151" t="s">
        <v>6</v>
      </c>
      <c r="E58" s="151" t="s">
        <v>6</v>
      </c>
      <c r="F58" s="152" t="s">
        <v>6</v>
      </c>
      <c r="G58" s="153" t="s">
        <v>6</v>
      </c>
      <c r="H58" s="154"/>
      <c r="I58" s="155" t="s">
        <v>61</v>
      </c>
      <c r="J58" s="151" t="s">
        <v>6</v>
      </c>
      <c r="K58" s="151" t="s">
        <v>6</v>
      </c>
      <c r="L58" s="152" t="s">
        <v>6</v>
      </c>
      <c r="M58" s="156" t="s">
        <v>6</v>
      </c>
      <c r="N58" s="157"/>
      <c r="O58" s="188" t="s">
        <v>6</v>
      </c>
      <c r="P58" s="158" t="str">
        <f t="shared" si="0"/>
        <v/>
      </c>
      <c r="Q58" s="159" t="s">
        <v>6</v>
      </c>
      <c r="R58" s="159" t="s">
        <v>6</v>
      </c>
      <c r="S58" s="162" t="s">
        <v>6</v>
      </c>
      <c r="T58" s="3"/>
      <c r="U58" s="3"/>
    </row>
    <row r="59" spans="1:21" x14ac:dyDescent="0.35">
      <c r="A59" s="148" t="s">
        <v>6</v>
      </c>
      <c r="B59" s="190" t="s">
        <v>6</v>
      </c>
      <c r="C59" s="150" t="s">
        <v>61</v>
      </c>
      <c r="D59" s="151" t="s">
        <v>6</v>
      </c>
      <c r="E59" s="151" t="s">
        <v>6</v>
      </c>
      <c r="F59" s="152" t="s">
        <v>6</v>
      </c>
      <c r="G59" s="153" t="s">
        <v>6</v>
      </c>
      <c r="H59" s="154"/>
      <c r="I59" s="155" t="s">
        <v>61</v>
      </c>
      <c r="J59" s="151" t="s">
        <v>6</v>
      </c>
      <c r="K59" s="151" t="s">
        <v>6</v>
      </c>
      <c r="L59" s="152" t="s">
        <v>6</v>
      </c>
      <c r="M59" s="156" t="s">
        <v>6</v>
      </c>
      <c r="N59" s="157"/>
      <c r="O59" s="188" t="s">
        <v>6</v>
      </c>
      <c r="P59" s="158" t="str">
        <f t="shared" si="0"/>
        <v/>
      </c>
      <c r="Q59" s="159" t="s">
        <v>6</v>
      </c>
      <c r="R59" s="159" t="s">
        <v>6</v>
      </c>
      <c r="S59" s="162" t="s">
        <v>6</v>
      </c>
      <c r="T59" s="3"/>
      <c r="U59" s="3"/>
    </row>
    <row r="60" spans="1:21" x14ac:dyDescent="0.35">
      <c r="A60" s="148" t="s">
        <v>6</v>
      </c>
      <c r="B60" s="190" t="s">
        <v>6</v>
      </c>
      <c r="C60" s="150" t="s">
        <v>61</v>
      </c>
      <c r="D60" s="151" t="s">
        <v>6</v>
      </c>
      <c r="E60" s="151" t="s">
        <v>6</v>
      </c>
      <c r="F60" s="152" t="s">
        <v>6</v>
      </c>
      <c r="G60" s="153" t="s">
        <v>6</v>
      </c>
      <c r="H60" s="154"/>
      <c r="I60" s="155" t="s">
        <v>61</v>
      </c>
      <c r="J60" s="151" t="s">
        <v>6</v>
      </c>
      <c r="K60" s="151" t="s">
        <v>6</v>
      </c>
      <c r="L60" s="152" t="s">
        <v>6</v>
      </c>
      <c r="M60" s="156" t="s">
        <v>6</v>
      </c>
      <c r="N60" s="157"/>
      <c r="O60" s="188" t="s">
        <v>6</v>
      </c>
      <c r="P60" s="158" t="str">
        <f t="shared" si="0"/>
        <v/>
      </c>
      <c r="Q60" s="159" t="s">
        <v>6</v>
      </c>
      <c r="R60" s="159" t="s">
        <v>6</v>
      </c>
      <c r="S60" s="162" t="s">
        <v>6</v>
      </c>
      <c r="T60" s="3"/>
      <c r="U60" s="3"/>
    </row>
    <row r="61" spans="1:21" x14ac:dyDescent="0.35">
      <c r="A61" s="148" t="s">
        <v>6</v>
      </c>
      <c r="B61" s="190" t="s">
        <v>6</v>
      </c>
      <c r="C61" s="150" t="s">
        <v>61</v>
      </c>
      <c r="D61" s="151" t="s">
        <v>6</v>
      </c>
      <c r="E61" s="151" t="s">
        <v>6</v>
      </c>
      <c r="F61" s="152" t="s">
        <v>6</v>
      </c>
      <c r="G61" s="153" t="s">
        <v>6</v>
      </c>
      <c r="H61" s="154"/>
      <c r="I61" s="155" t="s">
        <v>61</v>
      </c>
      <c r="J61" s="151" t="s">
        <v>6</v>
      </c>
      <c r="K61" s="151" t="s">
        <v>6</v>
      </c>
      <c r="L61" s="152" t="s">
        <v>6</v>
      </c>
      <c r="M61" s="156" t="s">
        <v>6</v>
      </c>
      <c r="N61" s="157"/>
      <c r="O61" s="188" t="s">
        <v>6</v>
      </c>
      <c r="P61" s="158" t="str">
        <f t="shared" si="0"/>
        <v/>
      </c>
      <c r="Q61" s="159" t="s">
        <v>6</v>
      </c>
      <c r="R61" s="159" t="s">
        <v>6</v>
      </c>
      <c r="S61" s="162" t="s">
        <v>6</v>
      </c>
      <c r="T61" s="3"/>
      <c r="U61" s="3"/>
    </row>
    <row r="62" spans="1:21" x14ac:dyDescent="0.35">
      <c r="A62" s="148" t="s">
        <v>6</v>
      </c>
      <c r="B62" s="190" t="s">
        <v>6</v>
      </c>
      <c r="C62" s="150" t="s">
        <v>61</v>
      </c>
      <c r="D62" s="151" t="s">
        <v>6</v>
      </c>
      <c r="E62" s="151" t="s">
        <v>6</v>
      </c>
      <c r="F62" s="152" t="s">
        <v>6</v>
      </c>
      <c r="G62" s="153" t="s">
        <v>6</v>
      </c>
      <c r="H62" s="154"/>
      <c r="I62" s="155" t="s">
        <v>61</v>
      </c>
      <c r="J62" s="151" t="s">
        <v>6</v>
      </c>
      <c r="K62" s="151" t="s">
        <v>6</v>
      </c>
      <c r="L62" s="152" t="s">
        <v>6</v>
      </c>
      <c r="M62" s="156" t="s">
        <v>6</v>
      </c>
      <c r="N62" s="157"/>
      <c r="O62" s="188" t="s">
        <v>6</v>
      </c>
      <c r="P62" s="158" t="str">
        <f t="shared" si="0"/>
        <v/>
      </c>
      <c r="Q62" s="159" t="s">
        <v>6</v>
      </c>
      <c r="R62" s="159" t="s">
        <v>6</v>
      </c>
      <c r="S62" s="162" t="s">
        <v>6</v>
      </c>
      <c r="T62" s="3"/>
      <c r="U62" s="3"/>
    </row>
    <row r="63" spans="1:21" x14ac:dyDescent="0.35">
      <c r="A63" s="148" t="s">
        <v>6</v>
      </c>
      <c r="B63" s="190" t="s">
        <v>6</v>
      </c>
      <c r="C63" s="150" t="s">
        <v>61</v>
      </c>
      <c r="D63" s="151" t="s">
        <v>6</v>
      </c>
      <c r="E63" s="151" t="s">
        <v>6</v>
      </c>
      <c r="F63" s="152" t="s">
        <v>6</v>
      </c>
      <c r="G63" s="153" t="s">
        <v>6</v>
      </c>
      <c r="H63" s="154"/>
      <c r="I63" s="155" t="s">
        <v>61</v>
      </c>
      <c r="J63" s="151" t="s">
        <v>6</v>
      </c>
      <c r="K63" s="151" t="s">
        <v>6</v>
      </c>
      <c r="L63" s="152" t="s">
        <v>6</v>
      </c>
      <c r="M63" s="156" t="s">
        <v>6</v>
      </c>
      <c r="N63" s="157"/>
      <c r="O63" s="188" t="s">
        <v>6</v>
      </c>
      <c r="P63" s="158" t="str">
        <f t="shared" si="0"/>
        <v/>
      </c>
      <c r="Q63" s="159" t="s">
        <v>6</v>
      </c>
      <c r="R63" s="159" t="s">
        <v>6</v>
      </c>
      <c r="S63" s="162" t="s">
        <v>6</v>
      </c>
      <c r="T63" s="3"/>
      <c r="U63" s="3"/>
    </row>
    <row r="64" spans="1:21" x14ac:dyDescent="0.35">
      <c r="A64" s="148" t="s">
        <v>6</v>
      </c>
      <c r="B64" s="190" t="s">
        <v>6</v>
      </c>
      <c r="C64" s="150" t="s">
        <v>61</v>
      </c>
      <c r="D64" s="151" t="s">
        <v>6</v>
      </c>
      <c r="E64" s="151" t="s">
        <v>6</v>
      </c>
      <c r="F64" s="152" t="s">
        <v>6</v>
      </c>
      <c r="G64" s="153" t="s">
        <v>6</v>
      </c>
      <c r="H64" s="154"/>
      <c r="I64" s="155" t="s">
        <v>61</v>
      </c>
      <c r="J64" s="151" t="s">
        <v>6</v>
      </c>
      <c r="K64" s="151" t="s">
        <v>6</v>
      </c>
      <c r="L64" s="152" t="s">
        <v>6</v>
      </c>
      <c r="M64" s="156" t="s">
        <v>6</v>
      </c>
      <c r="N64" s="157"/>
      <c r="O64" s="188" t="s">
        <v>6</v>
      </c>
      <c r="P64" s="158" t="str">
        <f t="shared" si="0"/>
        <v/>
      </c>
      <c r="Q64" s="159" t="s">
        <v>6</v>
      </c>
      <c r="R64" s="159" t="s">
        <v>6</v>
      </c>
      <c r="S64" s="162" t="s">
        <v>6</v>
      </c>
      <c r="T64" s="3"/>
      <c r="U64" s="3"/>
    </row>
    <row r="65" spans="1:21" x14ac:dyDescent="0.35">
      <c r="A65" s="148" t="s">
        <v>6</v>
      </c>
      <c r="B65" s="190" t="s">
        <v>6</v>
      </c>
      <c r="C65" s="150" t="s">
        <v>61</v>
      </c>
      <c r="D65" s="151" t="s">
        <v>6</v>
      </c>
      <c r="E65" s="151" t="s">
        <v>6</v>
      </c>
      <c r="F65" s="152" t="s">
        <v>6</v>
      </c>
      <c r="G65" s="153" t="s">
        <v>6</v>
      </c>
      <c r="H65" s="154"/>
      <c r="I65" s="155" t="s">
        <v>61</v>
      </c>
      <c r="J65" s="151" t="s">
        <v>6</v>
      </c>
      <c r="K65" s="151" t="s">
        <v>6</v>
      </c>
      <c r="L65" s="152" t="s">
        <v>6</v>
      </c>
      <c r="M65" s="156" t="s">
        <v>6</v>
      </c>
      <c r="N65" s="157"/>
      <c r="O65" s="188" t="s">
        <v>6</v>
      </c>
      <c r="P65" s="158" t="str">
        <f t="shared" si="0"/>
        <v/>
      </c>
      <c r="Q65" s="159" t="s">
        <v>6</v>
      </c>
      <c r="R65" s="159" t="s">
        <v>6</v>
      </c>
      <c r="S65" s="162" t="s">
        <v>6</v>
      </c>
      <c r="T65" s="3"/>
      <c r="U65" s="3"/>
    </row>
    <row r="66" spans="1:21" x14ac:dyDescent="0.35">
      <c r="A66" s="148" t="s">
        <v>6</v>
      </c>
      <c r="B66" s="190" t="s">
        <v>6</v>
      </c>
      <c r="C66" s="150" t="s">
        <v>61</v>
      </c>
      <c r="D66" s="151" t="s">
        <v>6</v>
      </c>
      <c r="E66" s="151" t="s">
        <v>6</v>
      </c>
      <c r="F66" s="152" t="s">
        <v>6</v>
      </c>
      <c r="G66" s="153" t="s">
        <v>6</v>
      </c>
      <c r="H66" s="154"/>
      <c r="I66" s="155" t="s">
        <v>61</v>
      </c>
      <c r="J66" s="151" t="s">
        <v>6</v>
      </c>
      <c r="K66" s="151" t="s">
        <v>6</v>
      </c>
      <c r="L66" s="152" t="s">
        <v>6</v>
      </c>
      <c r="M66" s="156" t="s">
        <v>6</v>
      </c>
      <c r="N66" s="157"/>
      <c r="O66" s="188" t="s">
        <v>6</v>
      </c>
      <c r="P66" s="158" t="str">
        <f t="shared" si="0"/>
        <v/>
      </c>
      <c r="Q66" s="159" t="s">
        <v>6</v>
      </c>
      <c r="R66" s="159" t="s">
        <v>6</v>
      </c>
      <c r="S66" s="162" t="s">
        <v>6</v>
      </c>
      <c r="T66" s="3"/>
      <c r="U66" s="3"/>
    </row>
    <row r="67" spans="1:21" x14ac:dyDescent="0.35">
      <c r="A67" s="148" t="s">
        <v>6</v>
      </c>
      <c r="B67" s="190" t="s">
        <v>6</v>
      </c>
      <c r="C67" s="150" t="s">
        <v>61</v>
      </c>
      <c r="D67" s="151" t="s">
        <v>6</v>
      </c>
      <c r="E67" s="151" t="s">
        <v>6</v>
      </c>
      <c r="F67" s="152" t="s">
        <v>6</v>
      </c>
      <c r="G67" s="153" t="s">
        <v>6</v>
      </c>
      <c r="H67" s="154"/>
      <c r="I67" s="155" t="s">
        <v>61</v>
      </c>
      <c r="J67" s="151" t="s">
        <v>6</v>
      </c>
      <c r="K67" s="151" t="s">
        <v>6</v>
      </c>
      <c r="L67" s="152" t="s">
        <v>6</v>
      </c>
      <c r="M67" s="156" t="s">
        <v>6</v>
      </c>
      <c r="N67" s="157"/>
      <c r="O67" s="188" t="s">
        <v>6</v>
      </c>
      <c r="P67" s="158" t="str">
        <f t="shared" si="0"/>
        <v/>
      </c>
      <c r="Q67" s="159" t="s">
        <v>6</v>
      </c>
      <c r="R67" s="159" t="s">
        <v>6</v>
      </c>
      <c r="S67" s="162" t="s">
        <v>6</v>
      </c>
      <c r="T67" s="3"/>
      <c r="U67" s="3"/>
    </row>
    <row r="68" spans="1:21" x14ac:dyDescent="0.35">
      <c r="A68" s="148" t="s">
        <v>6</v>
      </c>
      <c r="B68" s="190" t="s">
        <v>6</v>
      </c>
      <c r="C68" s="150" t="s">
        <v>61</v>
      </c>
      <c r="D68" s="151" t="s">
        <v>6</v>
      </c>
      <c r="E68" s="151" t="s">
        <v>6</v>
      </c>
      <c r="F68" s="152" t="s">
        <v>6</v>
      </c>
      <c r="G68" s="153" t="s">
        <v>6</v>
      </c>
      <c r="H68" s="154"/>
      <c r="I68" s="155" t="s">
        <v>61</v>
      </c>
      <c r="J68" s="151" t="s">
        <v>6</v>
      </c>
      <c r="K68" s="151" t="s">
        <v>6</v>
      </c>
      <c r="L68" s="152" t="s">
        <v>6</v>
      </c>
      <c r="M68" s="156" t="s">
        <v>6</v>
      </c>
      <c r="N68" s="157"/>
      <c r="O68" s="188" t="s">
        <v>6</v>
      </c>
      <c r="P68" s="158" t="str">
        <f t="shared" si="0"/>
        <v/>
      </c>
      <c r="Q68" s="159" t="s">
        <v>6</v>
      </c>
      <c r="R68" s="159" t="s">
        <v>6</v>
      </c>
      <c r="S68" s="162" t="s">
        <v>6</v>
      </c>
      <c r="T68" s="3"/>
      <c r="U68" s="3"/>
    </row>
    <row r="69" spans="1:21" x14ac:dyDescent="0.35">
      <c r="A69" s="148" t="s">
        <v>6</v>
      </c>
      <c r="B69" s="190" t="s">
        <v>6</v>
      </c>
      <c r="C69" s="150" t="s">
        <v>61</v>
      </c>
      <c r="D69" s="151" t="s">
        <v>6</v>
      </c>
      <c r="E69" s="151" t="s">
        <v>6</v>
      </c>
      <c r="F69" s="152" t="s">
        <v>6</v>
      </c>
      <c r="G69" s="153" t="s">
        <v>6</v>
      </c>
      <c r="H69" s="154"/>
      <c r="I69" s="155" t="s">
        <v>61</v>
      </c>
      <c r="J69" s="151" t="s">
        <v>6</v>
      </c>
      <c r="K69" s="151" t="s">
        <v>6</v>
      </c>
      <c r="L69" s="152" t="s">
        <v>6</v>
      </c>
      <c r="M69" s="156" t="s">
        <v>6</v>
      </c>
      <c r="N69" s="157"/>
      <c r="O69" s="188" t="s">
        <v>6</v>
      </c>
      <c r="P69" s="158" t="str">
        <f t="shared" si="0"/>
        <v/>
      </c>
      <c r="Q69" s="159" t="s">
        <v>6</v>
      </c>
      <c r="R69" s="159" t="s">
        <v>6</v>
      </c>
      <c r="S69" s="162" t="s">
        <v>6</v>
      </c>
      <c r="T69" s="3"/>
      <c r="U69" s="3"/>
    </row>
    <row r="70" spans="1:21" x14ac:dyDescent="0.35">
      <c r="A70" s="148" t="s">
        <v>6</v>
      </c>
      <c r="B70" s="190" t="s">
        <v>6</v>
      </c>
      <c r="C70" s="150" t="s">
        <v>61</v>
      </c>
      <c r="D70" s="151" t="s">
        <v>6</v>
      </c>
      <c r="E70" s="151" t="s">
        <v>6</v>
      </c>
      <c r="F70" s="152" t="s">
        <v>6</v>
      </c>
      <c r="G70" s="153" t="s">
        <v>6</v>
      </c>
      <c r="H70" s="154"/>
      <c r="I70" s="155" t="s">
        <v>61</v>
      </c>
      <c r="J70" s="151" t="s">
        <v>6</v>
      </c>
      <c r="K70" s="151" t="s">
        <v>6</v>
      </c>
      <c r="L70" s="152" t="s">
        <v>6</v>
      </c>
      <c r="M70" s="156" t="s">
        <v>6</v>
      </c>
      <c r="N70" s="157"/>
      <c r="O70" s="188" t="s">
        <v>6</v>
      </c>
      <c r="P70" s="158" t="str">
        <f t="shared" si="0"/>
        <v/>
      </c>
      <c r="Q70" s="159" t="s">
        <v>6</v>
      </c>
      <c r="R70" s="159" t="s">
        <v>6</v>
      </c>
      <c r="S70" s="162" t="s">
        <v>6</v>
      </c>
      <c r="T70" s="3"/>
      <c r="U70" s="3"/>
    </row>
    <row r="71" spans="1:21" x14ac:dyDescent="0.35">
      <c r="A71" s="148" t="s">
        <v>6</v>
      </c>
      <c r="B71" s="190" t="s">
        <v>6</v>
      </c>
      <c r="C71" s="150" t="s">
        <v>61</v>
      </c>
      <c r="D71" s="151" t="s">
        <v>6</v>
      </c>
      <c r="E71" s="151" t="s">
        <v>6</v>
      </c>
      <c r="F71" s="152" t="s">
        <v>6</v>
      </c>
      <c r="G71" s="153" t="s">
        <v>6</v>
      </c>
      <c r="H71" s="154"/>
      <c r="I71" s="155" t="s">
        <v>61</v>
      </c>
      <c r="J71" s="151" t="s">
        <v>6</v>
      </c>
      <c r="K71" s="151" t="s">
        <v>6</v>
      </c>
      <c r="L71" s="152" t="s">
        <v>6</v>
      </c>
      <c r="M71" s="156" t="s">
        <v>6</v>
      </c>
      <c r="N71" s="157"/>
      <c r="O71" s="188" t="s">
        <v>6</v>
      </c>
      <c r="P71" s="158" t="str">
        <f t="shared" si="0"/>
        <v/>
      </c>
      <c r="Q71" s="159" t="s">
        <v>6</v>
      </c>
      <c r="R71" s="159" t="s">
        <v>6</v>
      </c>
      <c r="S71" s="162" t="s">
        <v>6</v>
      </c>
      <c r="T71" s="3"/>
      <c r="U71" s="3"/>
    </row>
    <row r="72" spans="1:21" x14ac:dyDescent="0.35">
      <c r="A72" s="148" t="s">
        <v>6</v>
      </c>
      <c r="B72" s="190" t="s">
        <v>6</v>
      </c>
      <c r="C72" s="150" t="s">
        <v>61</v>
      </c>
      <c r="D72" s="151" t="s">
        <v>6</v>
      </c>
      <c r="E72" s="151" t="s">
        <v>6</v>
      </c>
      <c r="F72" s="152" t="s">
        <v>6</v>
      </c>
      <c r="G72" s="153" t="s">
        <v>6</v>
      </c>
      <c r="H72" s="154"/>
      <c r="I72" s="155" t="s">
        <v>61</v>
      </c>
      <c r="J72" s="151" t="s">
        <v>6</v>
      </c>
      <c r="K72" s="151" t="s">
        <v>6</v>
      </c>
      <c r="L72" s="152" t="s">
        <v>6</v>
      </c>
      <c r="M72" s="156" t="s">
        <v>6</v>
      </c>
      <c r="N72" s="157"/>
      <c r="O72" s="188" t="s">
        <v>6</v>
      </c>
      <c r="P72" s="158" t="str">
        <f t="shared" si="0"/>
        <v/>
      </c>
      <c r="Q72" s="159" t="s">
        <v>6</v>
      </c>
      <c r="R72" s="159" t="s">
        <v>6</v>
      </c>
      <c r="S72" s="162" t="s">
        <v>6</v>
      </c>
      <c r="T72" s="3"/>
      <c r="U72" s="3"/>
    </row>
    <row r="73" spans="1:21" x14ac:dyDescent="0.35">
      <c r="A73" s="148" t="s">
        <v>6</v>
      </c>
      <c r="B73" s="190" t="s">
        <v>6</v>
      </c>
      <c r="C73" s="150" t="s">
        <v>61</v>
      </c>
      <c r="D73" s="151" t="s">
        <v>6</v>
      </c>
      <c r="E73" s="151" t="s">
        <v>6</v>
      </c>
      <c r="F73" s="152" t="s">
        <v>6</v>
      </c>
      <c r="G73" s="153" t="s">
        <v>6</v>
      </c>
      <c r="H73" s="154"/>
      <c r="I73" s="155" t="s">
        <v>61</v>
      </c>
      <c r="J73" s="151" t="s">
        <v>6</v>
      </c>
      <c r="K73" s="151" t="s">
        <v>6</v>
      </c>
      <c r="L73" s="152" t="s">
        <v>6</v>
      </c>
      <c r="M73" s="156" t="s">
        <v>6</v>
      </c>
      <c r="N73" s="157"/>
      <c r="O73" s="188" t="s">
        <v>6</v>
      </c>
      <c r="P73" s="158" t="str">
        <f t="shared" si="0"/>
        <v/>
      </c>
      <c r="Q73" s="159" t="s">
        <v>6</v>
      </c>
      <c r="R73" s="159" t="s">
        <v>6</v>
      </c>
      <c r="S73" s="162" t="s">
        <v>6</v>
      </c>
      <c r="T73" s="3"/>
      <c r="U73" s="3"/>
    </row>
    <row r="74" spans="1:21" x14ac:dyDescent="0.35">
      <c r="A74" s="148" t="s">
        <v>6</v>
      </c>
      <c r="B74" s="190" t="s">
        <v>6</v>
      </c>
      <c r="C74" s="150" t="s">
        <v>61</v>
      </c>
      <c r="D74" s="151" t="s">
        <v>6</v>
      </c>
      <c r="E74" s="151" t="s">
        <v>6</v>
      </c>
      <c r="F74" s="152" t="s">
        <v>6</v>
      </c>
      <c r="G74" s="153" t="s">
        <v>6</v>
      </c>
      <c r="H74" s="154"/>
      <c r="I74" s="155" t="s">
        <v>61</v>
      </c>
      <c r="J74" s="151" t="s">
        <v>6</v>
      </c>
      <c r="K74" s="151" t="s">
        <v>6</v>
      </c>
      <c r="L74" s="152" t="s">
        <v>6</v>
      </c>
      <c r="M74" s="156" t="s">
        <v>6</v>
      </c>
      <c r="N74" s="157"/>
      <c r="O74" s="188" t="s">
        <v>6</v>
      </c>
      <c r="P74" s="158" t="str">
        <f t="shared" si="0"/>
        <v/>
      </c>
      <c r="Q74" s="159" t="s">
        <v>6</v>
      </c>
      <c r="R74" s="159" t="s">
        <v>6</v>
      </c>
      <c r="S74" s="162" t="s">
        <v>6</v>
      </c>
      <c r="T74" s="3"/>
      <c r="U74" s="3"/>
    </row>
    <row r="75" spans="1:21" x14ac:dyDescent="0.35">
      <c r="A75" s="148" t="s">
        <v>6</v>
      </c>
      <c r="B75" s="190" t="s">
        <v>6</v>
      </c>
      <c r="C75" s="150" t="s">
        <v>61</v>
      </c>
      <c r="D75" s="151" t="s">
        <v>6</v>
      </c>
      <c r="E75" s="151" t="s">
        <v>6</v>
      </c>
      <c r="F75" s="152" t="s">
        <v>6</v>
      </c>
      <c r="G75" s="153" t="s">
        <v>6</v>
      </c>
      <c r="H75" s="154"/>
      <c r="I75" s="155" t="s">
        <v>61</v>
      </c>
      <c r="J75" s="151" t="s">
        <v>6</v>
      </c>
      <c r="K75" s="151" t="s">
        <v>6</v>
      </c>
      <c r="L75" s="152" t="s">
        <v>6</v>
      </c>
      <c r="M75" s="156" t="s">
        <v>6</v>
      </c>
      <c r="N75" s="157"/>
      <c r="O75" s="188" t="s">
        <v>6</v>
      </c>
      <c r="P75" s="158" t="str">
        <f t="shared" si="0"/>
        <v/>
      </c>
      <c r="Q75" s="159" t="s">
        <v>6</v>
      </c>
      <c r="R75" s="159" t="s">
        <v>6</v>
      </c>
      <c r="S75" s="162" t="s">
        <v>6</v>
      </c>
      <c r="T75" s="3"/>
      <c r="U75" s="3"/>
    </row>
    <row r="76" spans="1:21" x14ac:dyDescent="0.35">
      <c r="A76" s="148" t="s">
        <v>6</v>
      </c>
      <c r="B76" s="190" t="s">
        <v>6</v>
      </c>
      <c r="C76" s="150" t="s">
        <v>61</v>
      </c>
      <c r="D76" s="151" t="s">
        <v>6</v>
      </c>
      <c r="E76" s="151" t="s">
        <v>6</v>
      </c>
      <c r="F76" s="152" t="s">
        <v>6</v>
      </c>
      <c r="G76" s="153" t="s">
        <v>6</v>
      </c>
      <c r="H76" s="154"/>
      <c r="I76" s="155" t="s">
        <v>61</v>
      </c>
      <c r="J76" s="151" t="s">
        <v>6</v>
      </c>
      <c r="K76" s="151" t="s">
        <v>6</v>
      </c>
      <c r="L76" s="152" t="s">
        <v>6</v>
      </c>
      <c r="M76" s="156" t="s">
        <v>6</v>
      </c>
      <c r="N76" s="157"/>
      <c r="O76" s="188" t="s">
        <v>6</v>
      </c>
      <c r="P76" s="158" t="str">
        <f t="shared" si="0"/>
        <v/>
      </c>
      <c r="Q76" s="159" t="s">
        <v>6</v>
      </c>
      <c r="R76" s="159" t="s">
        <v>6</v>
      </c>
      <c r="S76" s="162" t="s">
        <v>6</v>
      </c>
      <c r="T76" s="3"/>
      <c r="U76" s="3"/>
    </row>
    <row r="77" spans="1:21" x14ac:dyDescent="0.35">
      <c r="A77" s="148" t="s">
        <v>6</v>
      </c>
      <c r="B77" s="190" t="s">
        <v>6</v>
      </c>
      <c r="C77" s="150" t="s">
        <v>61</v>
      </c>
      <c r="D77" s="151" t="s">
        <v>6</v>
      </c>
      <c r="E77" s="151" t="s">
        <v>6</v>
      </c>
      <c r="F77" s="152" t="s">
        <v>6</v>
      </c>
      <c r="G77" s="153" t="s">
        <v>6</v>
      </c>
      <c r="H77" s="154"/>
      <c r="I77" s="155" t="s">
        <v>61</v>
      </c>
      <c r="J77" s="151" t="s">
        <v>6</v>
      </c>
      <c r="K77" s="151" t="s">
        <v>6</v>
      </c>
      <c r="L77" s="152" t="s">
        <v>6</v>
      </c>
      <c r="M77" s="156" t="s">
        <v>6</v>
      </c>
      <c r="N77" s="157"/>
      <c r="O77" s="188" t="s">
        <v>6</v>
      </c>
      <c r="P77" s="158" t="str">
        <f t="shared" si="0"/>
        <v/>
      </c>
      <c r="Q77" s="159" t="s">
        <v>6</v>
      </c>
      <c r="R77" s="159" t="s">
        <v>6</v>
      </c>
      <c r="S77" s="162" t="s">
        <v>6</v>
      </c>
      <c r="T77" s="3"/>
      <c r="U77" s="3"/>
    </row>
    <row r="78" spans="1:21" x14ac:dyDescent="0.35">
      <c r="A78" s="148" t="s">
        <v>6</v>
      </c>
      <c r="B78" s="190" t="s">
        <v>6</v>
      </c>
      <c r="C78" s="150" t="s">
        <v>61</v>
      </c>
      <c r="D78" s="151" t="s">
        <v>6</v>
      </c>
      <c r="E78" s="151" t="s">
        <v>6</v>
      </c>
      <c r="F78" s="152" t="s">
        <v>6</v>
      </c>
      <c r="G78" s="153" t="s">
        <v>6</v>
      </c>
      <c r="H78" s="154"/>
      <c r="I78" s="155" t="s">
        <v>61</v>
      </c>
      <c r="J78" s="151" t="s">
        <v>6</v>
      </c>
      <c r="K78" s="151" t="s">
        <v>6</v>
      </c>
      <c r="L78" s="152" t="s">
        <v>6</v>
      </c>
      <c r="M78" s="156" t="s">
        <v>6</v>
      </c>
      <c r="N78" s="157"/>
      <c r="O78" s="188" t="s">
        <v>6</v>
      </c>
      <c r="P78" s="158" t="str">
        <f t="shared" si="0"/>
        <v/>
      </c>
      <c r="Q78" s="159" t="s">
        <v>6</v>
      </c>
      <c r="R78" s="159" t="s">
        <v>6</v>
      </c>
      <c r="S78" s="162" t="s">
        <v>6</v>
      </c>
      <c r="T78" s="3"/>
      <c r="U78" s="3"/>
    </row>
    <row r="79" spans="1:21" x14ac:dyDescent="0.35">
      <c r="A79" s="148" t="s">
        <v>6</v>
      </c>
      <c r="B79" s="190" t="s">
        <v>6</v>
      </c>
      <c r="C79" s="150" t="s">
        <v>61</v>
      </c>
      <c r="D79" s="151" t="s">
        <v>6</v>
      </c>
      <c r="E79" s="151" t="s">
        <v>6</v>
      </c>
      <c r="F79" s="152" t="s">
        <v>6</v>
      </c>
      <c r="G79" s="153" t="s">
        <v>6</v>
      </c>
      <c r="H79" s="154"/>
      <c r="I79" s="155" t="s">
        <v>61</v>
      </c>
      <c r="J79" s="151" t="s">
        <v>6</v>
      </c>
      <c r="K79" s="151" t="s">
        <v>6</v>
      </c>
      <c r="L79" s="152" t="s">
        <v>6</v>
      </c>
      <c r="M79" s="156" t="s">
        <v>6</v>
      </c>
      <c r="N79" s="157"/>
      <c r="O79" s="188" t="s">
        <v>6</v>
      </c>
      <c r="P79" s="158" t="str">
        <f t="shared" si="0"/>
        <v/>
      </c>
      <c r="Q79" s="159" t="s">
        <v>6</v>
      </c>
      <c r="R79" s="159" t="s">
        <v>6</v>
      </c>
      <c r="S79" s="162" t="s">
        <v>6</v>
      </c>
      <c r="T79" s="3"/>
      <c r="U79" s="3"/>
    </row>
    <row r="80" spans="1:21" x14ac:dyDescent="0.35">
      <c r="A80" s="148" t="s">
        <v>6</v>
      </c>
      <c r="B80" s="190" t="s">
        <v>6</v>
      </c>
      <c r="C80" s="150" t="s">
        <v>61</v>
      </c>
      <c r="D80" s="151" t="s">
        <v>6</v>
      </c>
      <c r="E80" s="151" t="s">
        <v>6</v>
      </c>
      <c r="F80" s="152" t="s">
        <v>6</v>
      </c>
      <c r="G80" s="153" t="s">
        <v>6</v>
      </c>
      <c r="H80" s="154"/>
      <c r="I80" s="155" t="s">
        <v>61</v>
      </c>
      <c r="J80" s="151" t="s">
        <v>6</v>
      </c>
      <c r="K80" s="151" t="s">
        <v>6</v>
      </c>
      <c r="L80" s="152" t="s">
        <v>6</v>
      </c>
      <c r="M80" s="156" t="s">
        <v>6</v>
      </c>
      <c r="N80" s="157"/>
      <c r="O80" s="188" t="s">
        <v>6</v>
      </c>
      <c r="P80" s="158" t="str">
        <f t="shared" si="0"/>
        <v/>
      </c>
      <c r="Q80" s="159" t="s">
        <v>6</v>
      </c>
      <c r="R80" s="159" t="s">
        <v>6</v>
      </c>
      <c r="S80" s="162" t="s">
        <v>6</v>
      </c>
      <c r="T80" s="3"/>
      <c r="U80" s="3"/>
    </row>
    <row r="81" spans="1:21" x14ac:dyDescent="0.35">
      <c r="A81" s="148" t="s">
        <v>6</v>
      </c>
      <c r="B81" s="190" t="s">
        <v>6</v>
      </c>
      <c r="C81" s="150" t="s">
        <v>61</v>
      </c>
      <c r="D81" s="151" t="s">
        <v>6</v>
      </c>
      <c r="E81" s="151" t="s">
        <v>6</v>
      </c>
      <c r="F81" s="152" t="s">
        <v>6</v>
      </c>
      <c r="G81" s="153" t="s">
        <v>6</v>
      </c>
      <c r="H81" s="154"/>
      <c r="I81" s="155" t="s">
        <v>61</v>
      </c>
      <c r="J81" s="151" t="s">
        <v>6</v>
      </c>
      <c r="K81" s="151" t="s">
        <v>6</v>
      </c>
      <c r="L81" s="152" t="s">
        <v>6</v>
      </c>
      <c r="M81" s="156" t="s">
        <v>6</v>
      </c>
      <c r="N81" s="157"/>
      <c r="O81" s="188" t="s">
        <v>6</v>
      </c>
      <c r="P81" s="158" t="str">
        <f t="shared" si="0"/>
        <v/>
      </c>
      <c r="Q81" s="159" t="s">
        <v>6</v>
      </c>
      <c r="R81" s="159" t="s">
        <v>6</v>
      </c>
      <c r="S81" s="162" t="s">
        <v>6</v>
      </c>
      <c r="T81" s="3"/>
      <c r="U81" s="3"/>
    </row>
    <row r="82" spans="1:21" x14ac:dyDescent="0.35">
      <c r="A82" s="148" t="s">
        <v>6</v>
      </c>
      <c r="B82" s="190" t="s">
        <v>6</v>
      </c>
      <c r="C82" s="150" t="s">
        <v>61</v>
      </c>
      <c r="D82" s="151" t="s">
        <v>6</v>
      </c>
      <c r="E82" s="151" t="s">
        <v>6</v>
      </c>
      <c r="F82" s="152" t="s">
        <v>6</v>
      </c>
      <c r="G82" s="153" t="s">
        <v>6</v>
      </c>
      <c r="H82" s="154"/>
      <c r="I82" s="155" t="s">
        <v>61</v>
      </c>
      <c r="J82" s="151" t="s">
        <v>6</v>
      </c>
      <c r="K82" s="151" t="s">
        <v>6</v>
      </c>
      <c r="L82" s="152" t="s">
        <v>6</v>
      </c>
      <c r="M82" s="156" t="s">
        <v>6</v>
      </c>
      <c r="N82" s="157"/>
      <c r="O82" s="188" t="s">
        <v>6</v>
      </c>
      <c r="P82" s="158" t="str">
        <f t="shared" si="0"/>
        <v/>
      </c>
      <c r="Q82" s="159" t="s">
        <v>6</v>
      </c>
      <c r="R82" s="159" t="s">
        <v>6</v>
      </c>
      <c r="S82" s="162" t="s">
        <v>6</v>
      </c>
      <c r="T82" s="3"/>
      <c r="U82" s="3"/>
    </row>
    <row r="83" spans="1:21" x14ac:dyDescent="0.35">
      <c r="A83" s="148" t="s">
        <v>6</v>
      </c>
      <c r="B83" s="190" t="s">
        <v>6</v>
      </c>
      <c r="C83" s="150" t="s">
        <v>61</v>
      </c>
      <c r="D83" s="151" t="s">
        <v>6</v>
      </c>
      <c r="E83" s="151" t="s">
        <v>6</v>
      </c>
      <c r="F83" s="152" t="s">
        <v>6</v>
      </c>
      <c r="G83" s="153" t="s">
        <v>6</v>
      </c>
      <c r="H83" s="154"/>
      <c r="I83" s="155" t="s">
        <v>61</v>
      </c>
      <c r="J83" s="151" t="s">
        <v>6</v>
      </c>
      <c r="K83" s="151" t="s">
        <v>6</v>
      </c>
      <c r="L83" s="152" t="s">
        <v>6</v>
      </c>
      <c r="M83" s="156" t="s">
        <v>6</v>
      </c>
      <c r="N83" s="157"/>
      <c r="O83" s="188" t="s">
        <v>6</v>
      </c>
      <c r="P83" s="158" t="str">
        <f t="shared" si="0"/>
        <v/>
      </c>
      <c r="Q83" s="159" t="s">
        <v>6</v>
      </c>
      <c r="R83" s="159" t="s">
        <v>6</v>
      </c>
      <c r="S83" s="162" t="s">
        <v>6</v>
      </c>
      <c r="T83" s="3"/>
      <c r="U83" s="3"/>
    </row>
    <row r="84" spans="1:21" x14ac:dyDescent="0.35">
      <c r="A84" s="148" t="s">
        <v>6</v>
      </c>
      <c r="B84" s="190" t="s">
        <v>6</v>
      </c>
      <c r="C84" s="150" t="s">
        <v>61</v>
      </c>
      <c r="D84" s="151" t="s">
        <v>6</v>
      </c>
      <c r="E84" s="151" t="s">
        <v>6</v>
      </c>
      <c r="F84" s="152" t="s">
        <v>6</v>
      </c>
      <c r="G84" s="153" t="s">
        <v>6</v>
      </c>
      <c r="H84" s="154"/>
      <c r="I84" s="155" t="s">
        <v>61</v>
      </c>
      <c r="J84" s="151" t="s">
        <v>6</v>
      </c>
      <c r="K84" s="151" t="s">
        <v>6</v>
      </c>
      <c r="L84" s="152" t="s">
        <v>6</v>
      </c>
      <c r="M84" s="156" t="s">
        <v>6</v>
      </c>
      <c r="N84" s="157"/>
      <c r="O84" s="188" t="s">
        <v>6</v>
      </c>
      <c r="P84" s="158" t="str">
        <f t="shared" si="0"/>
        <v/>
      </c>
      <c r="Q84" s="159" t="s">
        <v>6</v>
      </c>
      <c r="R84" s="159" t="s">
        <v>6</v>
      </c>
      <c r="S84" s="162" t="s">
        <v>6</v>
      </c>
      <c r="T84" s="3"/>
      <c r="U84" s="3"/>
    </row>
    <row r="85" spans="1:21" x14ac:dyDescent="0.35">
      <c r="A85" s="148" t="s">
        <v>6</v>
      </c>
      <c r="B85" s="190" t="s">
        <v>6</v>
      </c>
      <c r="C85" s="150" t="s">
        <v>61</v>
      </c>
      <c r="D85" s="151" t="s">
        <v>6</v>
      </c>
      <c r="E85" s="151" t="s">
        <v>6</v>
      </c>
      <c r="F85" s="152" t="s">
        <v>6</v>
      </c>
      <c r="G85" s="153" t="s">
        <v>6</v>
      </c>
      <c r="H85" s="154"/>
      <c r="I85" s="155" t="s">
        <v>61</v>
      </c>
      <c r="J85" s="151" t="s">
        <v>6</v>
      </c>
      <c r="K85" s="151" t="s">
        <v>6</v>
      </c>
      <c r="L85" s="152" t="s">
        <v>6</v>
      </c>
      <c r="M85" s="156" t="s">
        <v>6</v>
      </c>
      <c r="N85" s="157"/>
      <c r="O85" s="188" t="s">
        <v>6</v>
      </c>
      <c r="P85" s="158" t="str">
        <f t="shared" si="0"/>
        <v/>
      </c>
      <c r="Q85" s="159" t="s">
        <v>6</v>
      </c>
      <c r="R85" s="159" t="s">
        <v>6</v>
      </c>
      <c r="S85" s="162" t="s">
        <v>6</v>
      </c>
      <c r="T85" s="3"/>
      <c r="U85" s="3"/>
    </row>
    <row r="86" spans="1:21" x14ac:dyDescent="0.35">
      <c r="A86" s="148" t="s">
        <v>6</v>
      </c>
      <c r="B86" s="190" t="s">
        <v>6</v>
      </c>
      <c r="C86" s="150" t="s">
        <v>61</v>
      </c>
      <c r="D86" s="151" t="s">
        <v>6</v>
      </c>
      <c r="E86" s="151" t="s">
        <v>6</v>
      </c>
      <c r="F86" s="152" t="s">
        <v>6</v>
      </c>
      <c r="G86" s="153" t="s">
        <v>6</v>
      </c>
      <c r="H86" s="154"/>
      <c r="I86" s="155" t="s">
        <v>61</v>
      </c>
      <c r="J86" s="151" t="s">
        <v>6</v>
      </c>
      <c r="K86" s="151" t="s">
        <v>6</v>
      </c>
      <c r="L86" s="152" t="s">
        <v>6</v>
      </c>
      <c r="M86" s="156" t="s">
        <v>6</v>
      </c>
      <c r="N86" s="157"/>
      <c r="O86" s="188" t="s">
        <v>6</v>
      </c>
      <c r="P86" s="158" t="str">
        <f t="shared" si="0"/>
        <v/>
      </c>
      <c r="Q86" s="159" t="s">
        <v>6</v>
      </c>
      <c r="R86" s="159" t="s">
        <v>6</v>
      </c>
      <c r="S86" s="162" t="s">
        <v>6</v>
      </c>
      <c r="T86" s="3"/>
      <c r="U86" s="3"/>
    </row>
    <row r="87" spans="1:21" x14ac:dyDescent="0.35">
      <c r="A87" s="148" t="s">
        <v>6</v>
      </c>
      <c r="B87" s="190" t="s">
        <v>6</v>
      </c>
      <c r="C87" s="150" t="s">
        <v>61</v>
      </c>
      <c r="D87" s="151" t="s">
        <v>6</v>
      </c>
      <c r="E87" s="151" t="s">
        <v>6</v>
      </c>
      <c r="F87" s="152" t="s">
        <v>6</v>
      </c>
      <c r="G87" s="153" t="s">
        <v>6</v>
      </c>
      <c r="H87" s="154"/>
      <c r="I87" s="155" t="s">
        <v>61</v>
      </c>
      <c r="J87" s="151" t="s">
        <v>6</v>
      </c>
      <c r="K87" s="151" t="s">
        <v>6</v>
      </c>
      <c r="L87" s="152" t="s">
        <v>6</v>
      </c>
      <c r="M87" s="156" t="s">
        <v>6</v>
      </c>
      <c r="N87" s="157"/>
      <c r="O87" s="188" t="s">
        <v>6</v>
      </c>
      <c r="P87" s="158" t="str">
        <f t="shared" si="0"/>
        <v/>
      </c>
      <c r="Q87" s="159" t="s">
        <v>6</v>
      </c>
      <c r="R87" s="159" t="s">
        <v>6</v>
      </c>
      <c r="S87" s="162" t="s">
        <v>6</v>
      </c>
      <c r="T87" s="3"/>
      <c r="U87" s="3"/>
    </row>
    <row r="88" spans="1:21" x14ac:dyDescent="0.35">
      <c r="A88" s="148" t="s">
        <v>6</v>
      </c>
      <c r="B88" s="190" t="s">
        <v>6</v>
      </c>
      <c r="C88" s="150" t="s">
        <v>61</v>
      </c>
      <c r="D88" s="151" t="s">
        <v>6</v>
      </c>
      <c r="E88" s="151" t="s">
        <v>6</v>
      </c>
      <c r="F88" s="152" t="s">
        <v>6</v>
      </c>
      <c r="G88" s="153" t="s">
        <v>6</v>
      </c>
      <c r="H88" s="154"/>
      <c r="I88" s="155" t="s">
        <v>61</v>
      </c>
      <c r="J88" s="151" t="s">
        <v>6</v>
      </c>
      <c r="K88" s="151" t="s">
        <v>6</v>
      </c>
      <c r="L88" s="152" t="s">
        <v>6</v>
      </c>
      <c r="M88" s="156" t="s">
        <v>6</v>
      </c>
      <c r="N88" s="157"/>
      <c r="O88" s="188" t="s">
        <v>6</v>
      </c>
      <c r="P88" s="158" t="str">
        <f t="shared" si="0"/>
        <v/>
      </c>
      <c r="Q88" s="159" t="s">
        <v>6</v>
      </c>
      <c r="R88" s="159" t="s">
        <v>6</v>
      </c>
      <c r="S88" s="162" t="s">
        <v>6</v>
      </c>
      <c r="T88" s="3"/>
      <c r="U88" s="3"/>
    </row>
    <row r="89" spans="1:21" x14ac:dyDescent="0.35">
      <c r="A89" s="148" t="s">
        <v>6</v>
      </c>
      <c r="B89" s="190" t="s">
        <v>6</v>
      </c>
      <c r="C89" s="150" t="s">
        <v>61</v>
      </c>
      <c r="D89" s="151" t="s">
        <v>6</v>
      </c>
      <c r="E89" s="151" t="s">
        <v>6</v>
      </c>
      <c r="F89" s="152" t="s">
        <v>6</v>
      </c>
      <c r="G89" s="153" t="s">
        <v>6</v>
      </c>
      <c r="H89" s="154"/>
      <c r="I89" s="155" t="s">
        <v>61</v>
      </c>
      <c r="J89" s="151" t="s">
        <v>6</v>
      </c>
      <c r="K89" s="151" t="s">
        <v>6</v>
      </c>
      <c r="L89" s="152" t="s">
        <v>6</v>
      </c>
      <c r="M89" s="156" t="s">
        <v>6</v>
      </c>
      <c r="N89" s="157"/>
      <c r="O89" s="188" t="s">
        <v>6</v>
      </c>
      <c r="P89" s="158" t="str">
        <f t="shared" ref="P89:P94" si="1">IF(OR(D89="",D89="-",J89="",J89="-"),"",D89-J89)</f>
        <v/>
      </c>
      <c r="Q89" s="159" t="s">
        <v>6</v>
      </c>
      <c r="R89" s="159" t="s">
        <v>6</v>
      </c>
      <c r="S89" s="162" t="s">
        <v>6</v>
      </c>
      <c r="T89" s="3"/>
      <c r="U89" s="3"/>
    </row>
    <row r="90" spans="1:21" x14ac:dyDescent="0.35">
      <c r="A90" s="148" t="s">
        <v>6</v>
      </c>
      <c r="B90" s="190" t="s">
        <v>6</v>
      </c>
      <c r="C90" s="150" t="s">
        <v>61</v>
      </c>
      <c r="D90" s="151" t="s">
        <v>6</v>
      </c>
      <c r="E90" s="151" t="s">
        <v>6</v>
      </c>
      <c r="F90" s="152" t="s">
        <v>6</v>
      </c>
      <c r="G90" s="153" t="s">
        <v>6</v>
      </c>
      <c r="H90" s="154"/>
      <c r="I90" s="155" t="s">
        <v>61</v>
      </c>
      <c r="J90" s="151" t="s">
        <v>6</v>
      </c>
      <c r="K90" s="151" t="s">
        <v>6</v>
      </c>
      <c r="L90" s="152" t="s">
        <v>6</v>
      </c>
      <c r="M90" s="156" t="s">
        <v>6</v>
      </c>
      <c r="N90" s="157"/>
      <c r="O90" s="188" t="s">
        <v>6</v>
      </c>
      <c r="P90" s="158" t="str">
        <f t="shared" si="1"/>
        <v/>
      </c>
      <c r="Q90" s="159" t="s">
        <v>6</v>
      </c>
      <c r="R90" s="159" t="s">
        <v>6</v>
      </c>
      <c r="S90" s="162" t="s">
        <v>6</v>
      </c>
      <c r="T90" s="3"/>
      <c r="U90" s="3"/>
    </row>
    <row r="91" spans="1:21" x14ac:dyDescent="0.35">
      <c r="A91" s="148" t="s">
        <v>6</v>
      </c>
      <c r="B91" s="190" t="s">
        <v>6</v>
      </c>
      <c r="C91" s="150" t="s">
        <v>61</v>
      </c>
      <c r="D91" s="151" t="s">
        <v>6</v>
      </c>
      <c r="E91" s="151" t="s">
        <v>6</v>
      </c>
      <c r="F91" s="152" t="s">
        <v>6</v>
      </c>
      <c r="G91" s="153" t="s">
        <v>6</v>
      </c>
      <c r="H91" s="154"/>
      <c r="I91" s="155" t="s">
        <v>61</v>
      </c>
      <c r="J91" s="151" t="s">
        <v>6</v>
      </c>
      <c r="K91" s="151" t="s">
        <v>6</v>
      </c>
      <c r="L91" s="152" t="s">
        <v>6</v>
      </c>
      <c r="M91" s="156" t="s">
        <v>6</v>
      </c>
      <c r="N91" s="157"/>
      <c r="O91" s="188" t="s">
        <v>6</v>
      </c>
      <c r="P91" s="158" t="str">
        <f t="shared" si="1"/>
        <v/>
      </c>
      <c r="Q91" s="159" t="s">
        <v>6</v>
      </c>
      <c r="R91" s="159" t="s">
        <v>6</v>
      </c>
      <c r="S91" s="162" t="s">
        <v>6</v>
      </c>
      <c r="T91" s="3"/>
      <c r="U91" s="3"/>
    </row>
    <row r="92" spans="1:21" x14ac:dyDescent="0.35">
      <c r="A92" s="148" t="s">
        <v>6</v>
      </c>
      <c r="B92" s="190" t="s">
        <v>6</v>
      </c>
      <c r="C92" s="150" t="s">
        <v>61</v>
      </c>
      <c r="D92" s="151" t="s">
        <v>6</v>
      </c>
      <c r="E92" s="151" t="s">
        <v>6</v>
      </c>
      <c r="F92" s="152" t="s">
        <v>6</v>
      </c>
      <c r="G92" s="153" t="s">
        <v>6</v>
      </c>
      <c r="H92" s="154"/>
      <c r="I92" s="155" t="s">
        <v>61</v>
      </c>
      <c r="J92" s="151" t="s">
        <v>6</v>
      </c>
      <c r="K92" s="151" t="s">
        <v>6</v>
      </c>
      <c r="L92" s="152" t="s">
        <v>6</v>
      </c>
      <c r="M92" s="156" t="s">
        <v>6</v>
      </c>
      <c r="N92" s="157"/>
      <c r="O92" s="188" t="s">
        <v>6</v>
      </c>
      <c r="P92" s="158" t="str">
        <f t="shared" si="1"/>
        <v/>
      </c>
      <c r="Q92" s="159" t="s">
        <v>6</v>
      </c>
      <c r="R92" s="159" t="s">
        <v>6</v>
      </c>
      <c r="S92" s="162" t="s">
        <v>6</v>
      </c>
      <c r="T92" s="3"/>
      <c r="U92" s="3"/>
    </row>
    <row r="93" spans="1:21" x14ac:dyDescent="0.35">
      <c r="A93" s="148" t="s">
        <v>6</v>
      </c>
      <c r="B93" s="190" t="s">
        <v>6</v>
      </c>
      <c r="C93" s="150" t="s">
        <v>61</v>
      </c>
      <c r="D93" s="151" t="s">
        <v>6</v>
      </c>
      <c r="E93" s="151" t="s">
        <v>6</v>
      </c>
      <c r="F93" s="152" t="s">
        <v>6</v>
      </c>
      <c r="G93" s="153" t="s">
        <v>6</v>
      </c>
      <c r="H93" s="154"/>
      <c r="I93" s="155" t="s">
        <v>61</v>
      </c>
      <c r="J93" s="151" t="s">
        <v>6</v>
      </c>
      <c r="K93" s="151" t="s">
        <v>6</v>
      </c>
      <c r="L93" s="152" t="s">
        <v>6</v>
      </c>
      <c r="M93" s="156" t="s">
        <v>6</v>
      </c>
      <c r="N93" s="157"/>
      <c r="O93" s="188" t="s">
        <v>6</v>
      </c>
      <c r="P93" s="158" t="str">
        <f t="shared" si="1"/>
        <v/>
      </c>
      <c r="Q93" s="159" t="s">
        <v>6</v>
      </c>
      <c r="R93" s="159" t="s">
        <v>6</v>
      </c>
      <c r="S93" s="162" t="s">
        <v>6</v>
      </c>
      <c r="T93" s="3"/>
      <c r="U93" s="3"/>
    </row>
    <row r="94" spans="1:21" ht="15" thickBot="1" x14ac:dyDescent="0.4">
      <c r="A94" s="148" t="s">
        <v>6</v>
      </c>
      <c r="B94" s="190" t="s">
        <v>6</v>
      </c>
      <c r="C94" s="150" t="s">
        <v>61</v>
      </c>
      <c r="D94" s="151" t="s">
        <v>6</v>
      </c>
      <c r="E94" s="151" t="s">
        <v>6</v>
      </c>
      <c r="F94" s="152" t="s">
        <v>6</v>
      </c>
      <c r="G94" s="153" t="s">
        <v>6</v>
      </c>
      <c r="H94" s="154"/>
      <c r="I94" s="155" t="s">
        <v>61</v>
      </c>
      <c r="J94" s="151" t="s">
        <v>6</v>
      </c>
      <c r="K94" s="151" t="s">
        <v>6</v>
      </c>
      <c r="L94" s="152" t="s">
        <v>6</v>
      </c>
      <c r="M94" s="156" t="s">
        <v>6</v>
      </c>
      <c r="N94" s="157"/>
      <c r="O94" s="188" t="s">
        <v>6</v>
      </c>
      <c r="P94" s="158" t="str">
        <f t="shared" si="1"/>
        <v/>
      </c>
      <c r="Q94" s="159" t="s">
        <v>6</v>
      </c>
      <c r="R94" s="159" t="s">
        <v>6</v>
      </c>
      <c r="S94" s="162" t="s">
        <v>6</v>
      </c>
      <c r="T94" s="3"/>
      <c r="U94" s="3"/>
    </row>
    <row r="95" spans="1:21" x14ac:dyDescent="0.35">
      <c r="A95" s="163" t="s">
        <v>92</v>
      </c>
      <c r="B95" s="191">
        <f>IF(SUM(B25:B94)=0,"-",AVERAGE(B25:B94))</f>
        <v>24</v>
      </c>
      <c r="C95" s="165" t="s">
        <v>61</v>
      </c>
      <c r="D95" s="166">
        <f>IF(SUM(D25:D94)=0,0,AVERAGE(D25:D94))</f>
        <v>64.317857142857136</v>
      </c>
      <c r="E95" s="166">
        <f>IF(SUM(E25:E94)=0,"-",AVERAGE(E25:E94))</f>
        <v>6.8300000000000036</v>
      </c>
      <c r="F95" s="167">
        <f>IF(SUM(F25:F94)=0,"-",AVERAGE(F25:F94))</f>
        <v>107.9</v>
      </c>
      <c r="G95" s="168">
        <f>IF(SUM(G25:G94)=0,"-",AVERAGE(G25:G94))</f>
        <v>109.97035714285714</v>
      </c>
      <c r="H95" s="167"/>
      <c r="I95" s="169" t="s">
        <v>61</v>
      </c>
      <c r="J95" s="166">
        <f>IF(SUM(J25:J94)=0,0,AVERAGE(J25:J94))</f>
        <v>55.329285714285717</v>
      </c>
      <c r="K95" s="166">
        <f>IF(SUM(K25:K94)=0,"-",AVERAGE(K25:K94))</f>
        <v>5.2300000000000013</v>
      </c>
      <c r="L95" s="167">
        <f>IF(SUM(L25:L94)=0,"-",AVERAGE(L25:L94))</f>
        <v>81.825000000000003</v>
      </c>
      <c r="M95" s="167">
        <f>IF(SUM(M25:M94)=0,"-",AVERAGE(M25:M94))</f>
        <v>83.012142857142862</v>
      </c>
      <c r="N95" s="170"/>
      <c r="O95" s="173" t="str">
        <f>IF(SUM(O25:O94)=0,"-",AVERAGE(O25:O94))</f>
        <v>-</v>
      </c>
      <c r="P95" s="171">
        <f>IF(SUM(P25:P94)=0,"-",AVERAGE(P25:P94))</f>
        <v>8.9885714285714311</v>
      </c>
      <c r="Q95" s="168">
        <f>IF(SUM(Q25:Q94)=0,"-",AVERAGE(Q25:Q94))</f>
        <v>26.074999999999996</v>
      </c>
      <c r="R95" s="168">
        <f>IF(SUM(R25:R94)=0,"-",AVERAGE(R25:R94))</f>
        <v>26.958214285714284</v>
      </c>
      <c r="S95" s="173">
        <f>IF(SUM(S25:S94)=0,"-",AVERAGE(S25:S94))</f>
        <v>2.4020714285714289</v>
      </c>
      <c r="T95" s="3"/>
      <c r="U95" s="3"/>
    </row>
    <row r="96" spans="1:21" ht="15" thickBot="1" x14ac:dyDescent="0.4">
      <c r="A96" s="174" t="s">
        <v>93</v>
      </c>
      <c r="B96" s="192">
        <f>SUM(B25:B94)</f>
        <v>672</v>
      </c>
      <c r="C96" s="174"/>
      <c r="D96" s="176"/>
      <c r="E96" s="176"/>
      <c r="F96" s="177">
        <f>SUM(F25:F94)</f>
        <v>3021.2000000000003</v>
      </c>
      <c r="G96" s="178">
        <f>SUM(G25:G94)</f>
        <v>3079.17</v>
      </c>
      <c r="H96" s="179"/>
      <c r="I96" s="176"/>
      <c r="J96" s="176"/>
      <c r="K96" s="176"/>
      <c r="L96" s="180">
        <f>SUM(L25:L94)</f>
        <v>2291.1</v>
      </c>
      <c r="M96" s="181">
        <f>SUM(M25:M94)</f>
        <v>2324.34</v>
      </c>
      <c r="N96" s="182"/>
      <c r="O96" s="184">
        <f>SUM(O25:O94)</f>
        <v>0</v>
      </c>
      <c r="P96" s="174"/>
      <c r="Q96" s="183">
        <f>SUM(Q25:Q94)</f>
        <v>730.09999999999991</v>
      </c>
      <c r="R96" s="183">
        <f>SUM(R25:R94)</f>
        <v>754.82999999999993</v>
      </c>
      <c r="S96" s="184">
        <f>SUM(S25:S94)</f>
        <v>67.25800000000001</v>
      </c>
      <c r="T96" s="3"/>
      <c r="U96" s="3"/>
    </row>
    <row r="97" spans="1:21" x14ac:dyDescent="0.35">
      <c r="A97" s="92">
        <f>70-COUNTIF(A25:A94,"")</f>
        <v>28</v>
      </c>
      <c r="B97" s="92">
        <f>COUNT(B25:B94)</f>
        <v>28</v>
      </c>
      <c r="C97" s="92">
        <f>A97-B97</f>
        <v>0</v>
      </c>
      <c r="D97" s="93" t="s">
        <v>94</v>
      </c>
      <c r="E97" s="93">
        <v>8</v>
      </c>
      <c r="F97" s="94">
        <f>AVERAGE(F46:F52)</f>
        <v>112.18285714285715</v>
      </c>
      <c r="G97" s="95"/>
      <c r="H97" s="96"/>
      <c r="I97" s="96"/>
      <c r="J97" s="96"/>
      <c r="K97" s="96"/>
      <c r="L97" s="94">
        <f>AVERAGE(L46:L52)</f>
        <v>86.765714285714282</v>
      </c>
      <c r="M97" s="95"/>
      <c r="N97" s="95"/>
      <c r="O97" s="95"/>
      <c r="P97" s="95"/>
      <c r="Q97" s="94">
        <f>AVERAGE(Q46:Q52)</f>
        <v>25.417142857142856</v>
      </c>
      <c r="R97" s="94"/>
      <c r="S97" s="97">
        <f>AVERAGE(S46:S52)</f>
        <v>2.370857142857143</v>
      </c>
      <c r="T97" s="95"/>
      <c r="U97" s="95"/>
    </row>
    <row r="98" spans="1:21" x14ac:dyDescent="0.35">
      <c r="A98" s="22" t="s">
        <v>95</v>
      </c>
      <c r="B98" s="22"/>
      <c r="C98" s="22"/>
      <c r="D98" s="22"/>
      <c r="E98" s="22"/>
      <c r="F98" s="98"/>
      <c r="G98" s="98"/>
      <c r="H98" s="22"/>
      <c r="I98" s="22"/>
      <c r="J98" s="22"/>
      <c r="K98" s="22"/>
      <c r="L98" s="98"/>
      <c r="M98" s="22"/>
      <c r="N98" s="22"/>
      <c r="O98" s="22"/>
      <c r="P98" s="22"/>
      <c r="Q98" s="98">
        <v>0</v>
      </c>
      <c r="R98" s="98">
        <v>0</v>
      </c>
      <c r="S98" s="22">
        <v>0</v>
      </c>
      <c r="T98" s="22"/>
      <c r="U98" s="22"/>
    </row>
    <row r="99" spans="1:21" x14ac:dyDescent="0.35">
      <c r="A99" s="99" t="s">
        <v>96</v>
      </c>
      <c r="B99" s="99"/>
      <c r="C99" s="99"/>
      <c r="D99" s="99"/>
      <c r="E99" s="99"/>
      <c r="F99" s="100"/>
      <c r="G99" s="100"/>
      <c r="H99" s="99"/>
      <c r="I99" s="99"/>
      <c r="J99" s="99"/>
      <c r="K99" s="99"/>
      <c r="L99" s="100"/>
      <c r="M99" s="99"/>
      <c r="N99" s="99"/>
      <c r="O99" s="99"/>
      <c r="P99" s="99"/>
      <c r="Q99" s="100">
        <v>0</v>
      </c>
      <c r="R99" s="100">
        <v>0</v>
      </c>
      <c r="S99" s="100">
        <v>0</v>
      </c>
      <c r="T99" s="99"/>
      <c r="U99" s="99"/>
    </row>
    <row r="100" spans="1:21" ht="15.5" x14ac:dyDescent="0.35">
      <c r="A100" s="101" t="s">
        <v>237</v>
      </c>
      <c r="B100" s="101"/>
      <c r="C100" s="101"/>
      <c r="D100" s="101"/>
      <c r="E100" s="101"/>
      <c r="F100" s="102"/>
      <c r="G100" s="103"/>
      <c r="H100" s="101"/>
      <c r="I100" s="101"/>
      <c r="J100" s="101"/>
      <c r="K100" s="101"/>
      <c r="L100" s="102"/>
      <c r="M100" s="101"/>
      <c r="N100" s="101"/>
      <c r="O100" s="101"/>
      <c r="P100" s="101"/>
      <c r="Q100" s="102">
        <f>Q96+Q98-Q99</f>
        <v>730.09999999999991</v>
      </c>
      <c r="R100" s="102">
        <f>R96+R98-R99</f>
        <v>754.82999999999993</v>
      </c>
      <c r="S100" s="104">
        <f>S96-M106</f>
        <v>65.724790000000013</v>
      </c>
      <c r="T100" s="115"/>
      <c r="U100" s="115"/>
    </row>
    <row r="101" spans="1:21" x14ac:dyDescent="0.35">
      <c r="A101" s="96"/>
      <c r="B101" s="96"/>
      <c r="C101" s="105"/>
      <c r="D101" s="105"/>
      <c r="E101" s="105"/>
      <c r="F101" s="9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96"/>
      <c r="T101" s="24"/>
      <c r="U101" s="24"/>
    </row>
    <row r="102" spans="1:21" x14ac:dyDescent="0.35">
      <c r="A102" s="106" t="s">
        <v>98</v>
      </c>
      <c r="B102" s="106"/>
      <c r="C102" s="3"/>
      <c r="D102" s="3"/>
      <c r="E102" s="3"/>
      <c r="F102" s="3"/>
      <c r="G102" s="3"/>
      <c r="H102" s="3"/>
      <c r="I102" s="3"/>
      <c r="J102" s="19"/>
      <c r="K102" s="19"/>
      <c r="L102" s="19"/>
      <c r="M102" s="3"/>
      <c r="N102" s="3"/>
      <c r="O102" s="3"/>
      <c r="P102" s="3"/>
      <c r="Q102" s="3"/>
      <c r="R102" s="3"/>
      <c r="S102" s="17"/>
      <c r="T102" s="3"/>
      <c r="U102" s="3"/>
    </row>
    <row r="103" spans="1:2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35">
      <c r="A104" s="3" t="s">
        <v>99</v>
      </c>
      <c r="B104" s="3"/>
      <c r="C104" s="3"/>
      <c r="D104" s="3"/>
      <c r="E104" s="3"/>
      <c r="F104" s="17">
        <f>24*(B97)-B96-B20*24</f>
        <v>0</v>
      </c>
      <c r="G104" s="3" t="s">
        <v>100</v>
      </c>
      <c r="H104" s="3" t="s">
        <v>100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ht="20" x14ac:dyDescent="0.4">
      <c r="A106" s="3" t="s">
        <v>245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16">
        <f>Q96*2.1/1000</f>
        <v>1.5332099999999997</v>
      </c>
      <c r="N106" s="3"/>
      <c r="O106" s="3" t="s">
        <v>102</v>
      </c>
      <c r="P106" s="3"/>
      <c r="Q106" s="3"/>
      <c r="R106" s="3"/>
      <c r="S106" s="3"/>
      <c r="T106" s="3"/>
      <c r="U106" s="3"/>
    </row>
    <row r="107" spans="1:21" x14ac:dyDescent="0.35">
      <c r="A107" s="3" t="s">
        <v>103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 t="s">
        <v>104</v>
      </c>
      <c r="P107" s="3"/>
      <c r="Q107" s="3"/>
      <c r="R107" s="3"/>
      <c r="S107" s="3"/>
      <c r="T107" s="3"/>
      <c r="U107" s="3"/>
    </row>
    <row r="108" spans="1:2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35">
      <c r="A109" s="3" t="s">
        <v>105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35">
      <c r="A110" s="3" t="s">
        <v>106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6" t="s">
        <v>107</v>
      </c>
    </row>
    <row r="111" spans="1:21" x14ac:dyDescent="0.35">
      <c r="A111" s="1"/>
      <c r="B111" s="2"/>
      <c r="C111" s="3"/>
      <c r="D111" s="4"/>
      <c r="E111" s="3"/>
      <c r="F111" s="5"/>
      <c r="G111" s="5"/>
      <c r="H111" s="5"/>
      <c r="I111" s="5"/>
      <c r="J111" s="5"/>
      <c r="K111" s="5"/>
      <c r="L111" s="5"/>
      <c r="M111" s="5"/>
      <c r="N111" s="4"/>
      <c r="O111" s="3"/>
      <c r="P111" s="3"/>
      <c r="Q111" s="2"/>
      <c r="R111" s="2"/>
      <c r="S111" s="26"/>
      <c r="T111" s="6" t="s">
        <v>108</v>
      </c>
    </row>
    <row r="112" spans="1:21" ht="17.5" x14ac:dyDescent="0.35">
      <c r="A112" s="193" t="s">
        <v>236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7"/>
      <c r="Q112" s="7"/>
      <c r="R112" s="2"/>
      <c r="S112" s="26"/>
      <c r="T112" s="8" t="s">
        <v>2</v>
      </c>
    </row>
    <row r="113" spans="1:20" ht="18" x14ac:dyDescent="0.4">
      <c r="A113" s="9" t="s">
        <v>136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"/>
      <c r="P113" s="2"/>
      <c r="Q113" s="2"/>
      <c r="R113" s="2"/>
      <c r="S113" s="26"/>
      <c r="T113" s="10" t="s">
        <v>156</v>
      </c>
    </row>
    <row r="114" spans="1:20" ht="17.5" x14ac:dyDescent="0.35">
      <c r="A114" s="11" t="s">
        <v>5</v>
      </c>
      <c r="B114" s="12"/>
      <c r="C114" s="13" t="s">
        <v>138</v>
      </c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3"/>
      <c r="P114" s="12"/>
      <c r="Q114" s="2"/>
      <c r="R114" s="2"/>
      <c r="S114" s="3"/>
      <c r="T114" s="10" t="s">
        <v>7</v>
      </c>
    </row>
    <row r="115" spans="1:20" ht="17.5" x14ac:dyDescent="0.35">
      <c r="A115" s="11" t="s">
        <v>8</v>
      </c>
      <c r="B115" s="3"/>
      <c r="C115" s="13" t="s">
        <v>151</v>
      </c>
      <c r="D115" s="2"/>
      <c r="E115" s="3"/>
      <c r="F115" s="3"/>
      <c r="G115" s="14"/>
      <c r="H115" s="14"/>
      <c r="I115" s="14"/>
      <c r="J115" s="14"/>
      <c r="K115" s="3"/>
      <c r="L115" s="14"/>
      <c r="M115" s="14"/>
      <c r="N115" s="14"/>
      <c r="O115" s="14"/>
      <c r="P115" s="3"/>
      <c r="Q115" s="3"/>
      <c r="R115" s="3"/>
      <c r="S115" s="3"/>
      <c r="T115" s="6" t="s">
        <v>10</v>
      </c>
    </row>
    <row r="116" spans="1:20" x14ac:dyDescent="0.35">
      <c r="A116" s="15" t="s">
        <v>111</v>
      </c>
      <c r="B116" s="12"/>
      <c r="C116" s="3"/>
      <c r="D116" s="3"/>
      <c r="E116" s="3" t="s">
        <v>12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7"/>
      <c r="Q116" s="17"/>
      <c r="R116" s="17"/>
      <c r="S116" s="3"/>
      <c r="T116" s="18" t="s">
        <v>140</v>
      </c>
    </row>
    <row r="117" spans="1:20" ht="17.5" x14ac:dyDescent="0.35">
      <c r="A117" s="19" t="s">
        <v>14</v>
      </c>
      <c r="B117" s="20"/>
      <c r="C117" s="19"/>
      <c r="D117" s="19"/>
      <c r="E117" s="19"/>
      <c r="F117" s="19"/>
      <c r="G117" s="19"/>
      <c r="H117" s="19"/>
      <c r="I117" s="19"/>
      <c r="J117" s="19"/>
      <c r="K117" s="21"/>
      <c r="L117" s="19"/>
      <c r="M117" s="19"/>
      <c r="N117" s="19"/>
      <c r="O117" s="19"/>
      <c r="P117" s="22"/>
      <c r="Q117" s="22"/>
      <c r="R117" s="22"/>
      <c r="S117" s="19"/>
      <c r="T117" s="108" t="s">
        <v>112</v>
      </c>
    </row>
    <row r="118" spans="1:20" x14ac:dyDescent="0.35">
      <c r="A118" s="3" t="s">
        <v>152</v>
      </c>
      <c r="B118" s="2"/>
      <c r="C118" s="3"/>
      <c r="D118" s="2"/>
      <c r="E118" s="3"/>
      <c r="F118" s="3"/>
      <c r="G118" s="3"/>
      <c r="H118" s="2"/>
      <c r="I118" s="2"/>
      <c r="J118" s="3" t="s">
        <v>19</v>
      </c>
      <c r="K118" s="3"/>
      <c r="L118" s="3"/>
      <c r="M118" s="3" t="s">
        <v>143</v>
      </c>
      <c r="N118" s="3"/>
      <c r="O118" s="3"/>
      <c r="P118" s="3"/>
      <c r="Q118" s="3"/>
      <c r="R118" s="2" t="s">
        <v>21</v>
      </c>
      <c r="S118" s="26"/>
      <c r="T118" s="26"/>
    </row>
    <row r="119" spans="1:20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  <c r="S119" s="25"/>
      <c r="T119" s="25"/>
    </row>
    <row r="120" spans="1:20" x14ac:dyDescent="0.35">
      <c r="A120" s="19" t="s">
        <v>27</v>
      </c>
      <c r="B120" s="19"/>
      <c r="C120" s="19"/>
      <c r="D120" s="2" t="s">
        <v>144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3"/>
      <c r="Q120" s="3"/>
      <c r="R120" s="26"/>
      <c r="S120" s="26"/>
      <c r="T120" s="26"/>
    </row>
    <row r="121" spans="1:20" x14ac:dyDescent="0.35">
      <c r="A121" s="19" t="s">
        <v>153</v>
      </c>
      <c r="B121" s="19"/>
      <c r="C121" s="1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6"/>
      <c r="S121" s="26"/>
      <c r="T121" s="26"/>
    </row>
    <row r="122" spans="1:20" x14ac:dyDescent="0.35">
      <c r="A122" s="19" t="s">
        <v>30</v>
      </c>
      <c r="B122" s="19"/>
      <c r="C122" s="1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6"/>
      <c r="S122" s="26"/>
      <c r="T122" s="26"/>
    </row>
    <row r="123" spans="1:20" x14ac:dyDescent="0.35">
      <c r="A123" s="19" t="s">
        <v>154</v>
      </c>
      <c r="B123" s="19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6"/>
      <c r="R123" s="26"/>
      <c r="S123" s="26"/>
      <c r="T123" s="3"/>
    </row>
    <row r="124" spans="1:20" x14ac:dyDescent="0.35">
      <c r="A124" s="19" t="s">
        <v>155</v>
      </c>
      <c r="B124" s="19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6"/>
      <c r="R124" s="26"/>
      <c r="S124" s="26"/>
      <c r="T124" s="3"/>
    </row>
    <row r="125" spans="1:20" x14ac:dyDescent="0.35">
      <c r="A125" s="19" t="s">
        <v>33</v>
      </c>
      <c r="B125" s="19"/>
      <c r="C125" s="1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6"/>
      <c r="R125" s="26"/>
      <c r="S125" s="26"/>
      <c r="T125" s="3"/>
    </row>
    <row r="126" spans="1:20" x14ac:dyDescent="0.35">
      <c r="A126" s="19"/>
      <c r="B126" s="19"/>
      <c r="C126" s="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6"/>
      <c r="R126" s="26"/>
      <c r="S126" s="26"/>
      <c r="T126" s="3"/>
    </row>
    <row r="127" spans="1:20" x14ac:dyDescent="0.35">
      <c r="A127" s="19"/>
      <c r="B127" s="19"/>
      <c r="C127" s="1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6"/>
      <c r="R127" s="26"/>
      <c r="S127" s="26"/>
      <c r="T127" s="3"/>
    </row>
    <row r="128" spans="1:20" x14ac:dyDescent="0.35">
      <c r="A128" s="27" t="s">
        <v>34</v>
      </c>
      <c r="B128" s="27">
        <v>0</v>
      </c>
      <c r="C128" s="1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6"/>
      <c r="R128" s="26"/>
      <c r="S128" s="26"/>
      <c r="T128" s="3"/>
    </row>
    <row r="129" spans="1:20" ht="15" thickBot="1" x14ac:dyDescent="0.4">
      <c r="A129" s="19"/>
      <c r="B129" s="19"/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6"/>
      <c r="R129" s="26"/>
      <c r="S129" s="26"/>
      <c r="T129" s="3"/>
    </row>
    <row r="130" spans="1:20" x14ac:dyDescent="0.35">
      <c r="A130" s="120"/>
      <c r="B130" s="121"/>
      <c r="C130" s="194" t="s">
        <v>117</v>
      </c>
      <c r="D130" s="195"/>
      <c r="E130" s="195"/>
      <c r="F130" s="195"/>
      <c r="G130" s="196"/>
      <c r="H130" s="122"/>
      <c r="I130" s="194" t="s">
        <v>118</v>
      </c>
      <c r="J130" s="195"/>
      <c r="K130" s="195"/>
      <c r="L130" s="195"/>
      <c r="M130" s="196"/>
      <c r="N130" s="122"/>
      <c r="O130" s="123"/>
      <c r="P130" s="124"/>
      <c r="Q130" s="122"/>
      <c r="R130" s="125"/>
      <c r="S130" s="126"/>
      <c r="T130" s="127"/>
    </row>
    <row r="131" spans="1:20" x14ac:dyDescent="0.35">
      <c r="A131" s="128" t="s">
        <v>37</v>
      </c>
      <c r="B131" s="129" t="s">
        <v>38</v>
      </c>
      <c r="C131" s="130" t="s">
        <v>119</v>
      </c>
      <c r="D131" s="131" t="s">
        <v>120</v>
      </c>
      <c r="E131" s="40" t="s">
        <v>121</v>
      </c>
      <c r="F131" s="131" t="s">
        <v>122</v>
      </c>
      <c r="G131" s="132" t="s">
        <v>123</v>
      </c>
      <c r="H131" s="19"/>
      <c r="I131" s="130" t="s">
        <v>124</v>
      </c>
      <c r="J131" s="131" t="s">
        <v>125</v>
      </c>
      <c r="K131" s="40" t="s">
        <v>126</v>
      </c>
      <c r="L131" s="131" t="s">
        <v>127</v>
      </c>
      <c r="M131" s="132" t="s">
        <v>128</v>
      </c>
      <c r="N131" s="42"/>
      <c r="O131" s="130" t="s">
        <v>48</v>
      </c>
      <c r="P131" s="133" t="s">
        <v>129</v>
      </c>
      <c r="Q131" s="40" t="s">
        <v>130</v>
      </c>
      <c r="R131" s="134" t="s">
        <v>131</v>
      </c>
      <c r="S131" s="135" t="s">
        <v>132</v>
      </c>
      <c r="T131" s="136" t="s">
        <v>50</v>
      </c>
    </row>
    <row r="132" spans="1:20" ht="15" thickBot="1" x14ac:dyDescent="0.4">
      <c r="A132" s="137"/>
      <c r="B132" s="138"/>
      <c r="C132" s="139" t="s">
        <v>51</v>
      </c>
      <c r="D132" s="140" t="s">
        <v>52</v>
      </c>
      <c r="E132" s="141" t="s">
        <v>53</v>
      </c>
      <c r="F132" s="140" t="s">
        <v>133</v>
      </c>
      <c r="G132" s="142" t="s">
        <v>59</v>
      </c>
      <c r="H132" s="143" t="s">
        <v>55</v>
      </c>
      <c r="I132" s="139" t="s">
        <v>51</v>
      </c>
      <c r="J132" s="140" t="s">
        <v>52</v>
      </c>
      <c r="K132" s="141" t="s">
        <v>53</v>
      </c>
      <c r="L132" s="140" t="s">
        <v>133</v>
      </c>
      <c r="M132" s="142" t="s">
        <v>59</v>
      </c>
      <c r="N132" s="144" t="s">
        <v>56</v>
      </c>
      <c r="O132" s="139" t="s">
        <v>58</v>
      </c>
      <c r="P132" s="145" t="s">
        <v>133</v>
      </c>
      <c r="Q132" s="141" t="s">
        <v>133</v>
      </c>
      <c r="R132" s="140" t="s">
        <v>133</v>
      </c>
      <c r="S132" s="146" t="s">
        <v>133</v>
      </c>
      <c r="T132" s="147" t="s">
        <v>59</v>
      </c>
    </row>
    <row r="133" spans="1:20" x14ac:dyDescent="0.35">
      <c r="A133" s="148" t="s">
        <v>208</v>
      </c>
      <c r="B133" s="149">
        <v>24</v>
      </c>
      <c r="C133" s="150" t="s">
        <v>61</v>
      </c>
      <c r="D133" s="151">
        <v>85.76</v>
      </c>
      <c r="E133" s="151">
        <v>6.73</v>
      </c>
      <c r="F133" s="152">
        <v>256.45</v>
      </c>
      <c r="G133" s="153" t="s">
        <v>61</v>
      </c>
      <c r="H133" s="154"/>
      <c r="I133" s="155" t="s">
        <v>61</v>
      </c>
      <c r="J133" s="151">
        <v>51.6</v>
      </c>
      <c r="K133" s="151">
        <v>4.53</v>
      </c>
      <c r="L133" s="152">
        <v>255.5</v>
      </c>
      <c r="M133" s="156" t="s">
        <v>61</v>
      </c>
      <c r="N133" s="157"/>
      <c r="O133" s="158">
        <f t="shared" ref="O133:O196" si="2">IF(OR(D133="",D133="-",J133="",J133="-"),"",D133-J133)</f>
        <v>34.160000000000004</v>
      </c>
      <c r="P133" s="159">
        <v>0.95</v>
      </c>
      <c r="Q133" s="160" t="s">
        <v>61</v>
      </c>
      <c r="R133" s="151" t="s">
        <v>61</v>
      </c>
      <c r="S133" s="161" t="s">
        <v>61</v>
      </c>
      <c r="T133" s="162">
        <v>8.82</v>
      </c>
    </row>
    <row r="134" spans="1:20" x14ac:dyDescent="0.35">
      <c r="A134" s="148" t="s">
        <v>209</v>
      </c>
      <c r="B134" s="149">
        <v>24</v>
      </c>
      <c r="C134" s="150" t="s">
        <v>61</v>
      </c>
      <c r="D134" s="151">
        <v>79.739999999999995</v>
      </c>
      <c r="E134" s="151">
        <v>6.73</v>
      </c>
      <c r="F134" s="152">
        <v>254.7</v>
      </c>
      <c r="G134" s="153" t="s">
        <v>61</v>
      </c>
      <c r="H134" s="154"/>
      <c r="I134" s="155" t="s">
        <v>61</v>
      </c>
      <c r="J134" s="151">
        <v>49.05</v>
      </c>
      <c r="K134" s="151">
        <v>4.53</v>
      </c>
      <c r="L134" s="152">
        <v>253.82</v>
      </c>
      <c r="M134" s="156" t="s">
        <v>61</v>
      </c>
      <c r="N134" s="157"/>
      <c r="O134" s="158">
        <f t="shared" si="2"/>
        <v>30.689999999999998</v>
      </c>
      <c r="P134" s="159">
        <v>0.88</v>
      </c>
      <c r="Q134" s="160" t="s">
        <v>61</v>
      </c>
      <c r="R134" s="151" t="s">
        <v>61</v>
      </c>
      <c r="S134" s="161" t="s">
        <v>61</v>
      </c>
      <c r="T134" s="162">
        <v>7.8630000000000004</v>
      </c>
    </row>
    <row r="135" spans="1:20" x14ac:dyDescent="0.35">
      <c r="A135" s="148" t="s">
        <v>210</v>
      </c>
      <c r="B135" s="149">
        <v>24</v>
      </c>
      <c r="C135" s="150" t="s">
        <v>61</v>
      </c>
      <c r="D135" s="151">
        <v>80.5</v>
      </c>
      <c r="E135" s="151">
        <v>6.73</v>
      </c>
      <c r="F135" s="152">
        <v>254.81</v>
      </c>
      <c r="G135" s="153" t="s">
        <v>61</v>
      </c>
      <c r="H135" s="154"/>
      <c r="I135" s="155" t="s">
        <v>61</v>
      </c>
      <c r="J135" s="151">
        <v>49.32</v>
      </c>
      <c r="K135" s="151">
        <v>4.53</v>
      </c>
      <c r="L135" s="152">
        <v>253.94</v>
      </c>
      <c r="M135" s="156" t="s">
        <v>61</v>
      </c>
      <c r="N135" s="157"/>
      <c r="O135" s="158">
        <f t="shared" si="2"/>
        <v>31.18</v>
      </c>
      <c r="P135" s="159">
        <v>0.87</v>
      </c>
      <c r="Q135" s="160" t="s">
        <v>61</v>
      </c>
      <c r="R135" s="151" t="s">
        <v>61</v>
      </c>
      <c r="S135" s="161" t="s">
        <v>61</v>
      </c>
      <c r="T135" s="162">
        <v>7.9960000000000004</v>
      </c>
    </row>
    <row r="136" spans="1:20" x14ac:dyDescent="0.35">
      <c r="A136" s="148" t="s">
        <v>211</v>
      </c>
      <c r="B136" s="149">
        <v>24</v>
      </c>
      <c r="C136" s="150" t="s">
        <v>61</v>
      </c>
      <c r="D136" s="151">
        <v>88.2</v>
      </c>
      <c r="E136" s="151">
        <v>6.73</v>
      </c>
      <c r="F136" s="152">
        <v>252.39</v>
      </c>
      <c r="G136" s="153" t="s">
        <v>61</v>
      </c>
      <c r="H136" s="154"/>
      <c r="I136" s="155" t="s">
        <v>61</v>
      </c>
      <c r="J136" s="151">
        <v>52.13</v>
      </c>
      <c r="K136" s="151">
        <v>4.53</v>
      </c>
      <c r="L136" s="152">
        <v>251.41</v>
      </c>
      <c r="M136" s="156" t="s">
        <v>61</v>
      </c>
      <c r="N136" s="157"/>
      <c r="O136" s="158">
        <f t="shared" si="2"/>
        <v>36.07</v>
      </c>
      <c r="P136" s="159">
        <v>0.98</v>
      </c>
      <c r="Q136" s="160" t="s">
        <v>61</v>
      </c>
      <c r="R136" s="151" t="s">
        <v>61</v>
      </c>
      <c r="S136" s="161" t="s">
        <v>61</v>
      </c>
      <c r="T136" s="162">
        <v>9.1720000000000006</v>
      </c>
    </row>
    <row r="137" spans="1:20" x14ac:dyDescent="0.35">
      <c r="A137" s="148" t="s">
        <v>212</v>
      </c>
      <c r="B137" s="149">
        <v>24</v>
      </c>
      <c r="C137" s="150" t="s">
        <v>61</v>
      </c>
      <c r="D137" s="151">
        <v>86.29</v>
      </c>
      <c r="E137" s="151">
        <v>6.73</v>
      </c>
      <c r="F137" s="152">
        <v>256.87</v>
      </c>
      <c r="G137" s="153" t="s">
        <v>61</v>
      </c>
      <c r="H137" s="154"/>
      <c r="I137" s="155" t="s">
        <v>61</v>
      </c>
      <c r="J137" s="151">
        <v>51.54</v>
      </c>
      <c r="K137" s="151">
        <v>4.53</v>
      </c>
      <c r="L137" s="152">
        <v>255.86</v>
      </c>
      <c r="M137" s="156" t="s">
        <v>61</v>
      </c>
      <c r="N137" s="157"/>
      <c r="O137" s="158">
        <f t="shared" si="2"/>
        <v>34.750000000000007</v>
      </c>
      <c r="P137" s="159">
        <v>1.01</v>
      </c>
      <c r="Q137" s="160" t="s">
        <v>61</v>
      </c>
      <c r="R137" s="151" t="s">
        <v>61</v>
      </c>
      <c r="S137" s="161" t="s">
        <v>61</v>
      </c>
      <c r="T137" s="162">
        <v>8.9909999999999997</v>
      </c>
    </row>
    <row r="138" spans="1:20" x14ac:dyDescent="0.35">
      <c r="A138" s="148" t="s">
        <v>213</v>
      </c>
      <c r="B138" s="149">
        <v>24</v>
      </c>
      <c r="C138" s="150" t="s">
        <v>61</v>
      </c>
      <c r="D138" s="151">
        <v>85.78</v>
      </c>
      <c r="E138" s="151">
        <v>6.73</v>
      </c>
      <c r="F138" s="152">
        <v>255.1</v>
      </c>
      <c r="G138" s="153" t="s">
        <v>61</v>
      </c>
      <c r="H138" s="154"/>
      <c r="I138" s="155" t="s">
        <v>61</v>
      </c>
      <c r="J138" s="151">
        <v>51.36</v>
      </c>
      <c r="K138" s="151">
        <v>4.53</v>
      </c>
      <c r="L138" s="152">
        <v>254.03</v>
      </c>
      <c r="M138" s="156" t="s">
        <v>61</v>
      </c>
      <c r="N138" s="157"/>
      <c r="O138" s="158">
        <f t="shared" si="2"/>
        <v>34.42</v>
      </c>
      <c r="P138" s="159">
        <v>1.07</v>
      </c>
      <c r="Q138" s="160" t="s">
        <v>61</v>
      </c>
      <c r="R138" s="151" t="s">
        <v>61</v>
      </c>
      <c r="S138" s="161" t="s">
        <v>61</v>
      </c>
      <c r="T138" s="162">
        <v>8.84</v>
      </c>
    </row>
    <row r="139" spans="1:20" x14ac:dyDescent="0.35">
      <c r="A139" s="148" t="s">
        <v>214</v>
      </c>
      <c r="B139" s="149">
        <v>24</v>
      </c>
      <c r="C139" s="150" t="s">
        <v>61</v>
      </c>
      <c r="D139" s="151">
        <v>81.25</v>
      </c>
      <c r="E139" s="151">
        <v>6.73</v>
      </c>
      <c r="F139" s="152">
        <v>255.31</v>
      </c>
      <c r="G139" s="153" t="s">
        <v>61</v>
      </c>
      <c r="H139" s="154"/>
      <c r="I139" s="155" t="s">
        <v>61</v>
      </c>
      <c r="J139" s="151">
        <v>49.76</v>
      </c>
      <c r="K139" s="151">
        <v>4.53</v>
      </c>
      <c r="L139" s="152">
        <v>254.26</v>
      </c>
      <c r="M139" s="156" t="s">
        <v>61</v>
      </c>
      <c r="N139" s="157"/>
      <c r="O139" s="158">
        <f t="shared" si="2"/>
        <v>31.490000000000002</v>
      </c>
      <c r="P139" s="159">
        <v>1.05</v>
      </c>
      <c r="Q139" s="160" t="s">
        <v>61</v>
      </c>
      <c r="R139" s="151" t="s">
        <v>61</v>
      </c>
      <c r="S139" s="161" t="s">
        <v>61</v>
      </c>
      <c r="T139" s="162">
        <v>8.0860000000000003</v>
      </c>
    </row>
    <row r="140" spans="1:20" x14ac:dyDescent="0.35">
      <c r="A140" s="148" t="s">
        <v>215</v>
      </c>
      <c r="B140" s="149">
        <v>24</v>
      </c>
      <c r="C140" s="150" t="s">
        <v>61</v>
      </c>
      <c r="D140" s="151">
        <v>75.28</v>
      </c>
      <c r="E140" s="151">
        <v>6.73</v>
      </c>
      <c r="F140" s="152">
        <v>255.6</v>
      </c>
      <c r="G140" s="153" t="s">
        <v>61</v>
      </c>
      <c r="H140" s="154"/>
      <c r="I140" s="155" t="s">
        <v>61</v>
      </c>
      <c r="J140" s="151">
        <v>47.27</v>
      </c>
      <c r="K140" s="151">
        <v>4.53</v>
      </c>
      <c r="L140" s="152">
        <v>254.66</v>
      </c>
      <c r="M140" s="156" t="s">
        <v>61</v>
      </c>
      <c r="N140" s="157"/>
      <c r="O140" s="158">
        <f t="shared" si="2"/>
        <v>28.009999999999998</v>
      </c>
      <c r="P140" s="159">
        <v>0.94</v>
      </c>
      <c r="Q140" s="160" t="s">
        <v>61</v>
      </c>
      <c r="R140" s="151" t="s">
        <v>61</v>
      </c>
      <c r="S140" s="161" t="s">
        <v>61</v>
      </c>
      <c r="T140" s="162">
        <v>7.2</v>
      </c>
    </row>
    <row r="141" spans="1:20" x14ac:dyDescent="0.35">
      <c r="A141" s="148" t="s">
        <v>216</v>
      </c>
      <c r="B141" s="149">
        <v>24</v>
      </c>
      <c r="C141" s="150" t="s">
        <v>61</v>
      </c>
      <c r="D141" s="151">
        <v>78.010000000000005</v>
      </c>
      <c r="E141" s="151">
        <v>6.73</v>
      </c>
      <c r="F141" s="152">
        <v>253.46</v>
      </c>
      <c r="G141" s="153" t="s">
        <v>61</v>
      </c>
      <c r="H141" s="154"/>
      <c r="I141" s="155" t="s">
        <v>61</v>
      </c>
      <c r="J141" s="151">
        <v>48.48</v>
      </c>
      <c r="K141" s="151">
        <v>4.53</v>
      </c>
      <c r="L141" s="152">
        <v>252.41</v>
      </c>
      <c r="M141" s="156" t="s">
        <v>61</v>
      </c>
      <c r="N141" s="157"/>
      <c r="O141" s="158">
        <f t="shared" si="2"/>
        <v>29.530000000000008</v>
      </c>
      <c r="P141" s="159">
        <v>1.05</v>
      </c>
      <c r="Q141" s="160" t="s">
        <v>61</v>
      </c>
      <c r="R141" s="151" t="s">
        <v>61</v>
      </c>
      <c r="S141" s="161" t="s">
        <v>61</v>
      </c>
      <c r="T141" s="162">
        <v>7.5369999999999999</v>
      </c>
    </row>
    <row r="142" spans="1:20" x14ac:dyDescent="0.35">
      <c r="A142" s="148" t="s">
        <v>217</v>
      </c>
      <c r="B142" s="149">
        <v>24</v>
      </c>
      <c r="C142" s="150" t="s">
        <v>61</v>
      </c>
      <c r="D142" s="151">
        <v>75.87</v>
      </c>
      <c r="E142" s="151">
        <v>6.73</v>
      </c>
      <c r="F142" s="152">
        <v>255.76</v>
      </c>
      <c r="G142" s="153" t="s">
        <v>61</v>
      </c>
      <c r="H142" s="154"/>
      <c r="I142" s="155" t="s">
        <v>61</v>
      </c>
      <c r="J142" s="151">
        <v>47.75</v>
      </c>
      <c r="K142" s="151">
        <v>4.53</v>
      </c>
      <c r="L142" s="152">
        <v>254.67</v>
      </c>
      <c r="M142" s="156" t="s">
        <v>61</v>
      </c>
      <c r="N142" s="157"/>
      <c r="O142" s="158">
        <f t="shared" si="2"/>
        <v>28.120000000000005</v>
      </c>
      <c r="P142" s="159">
        <v>1.0900000000000001</v>
      </c>
      <c r="Q142" s="160" t="s">
        <v>61</v>
      </c>
      <c r="R142" s="151" t="s">
        <v>61</v>
      </c>
      <c r="S142" s="161" t="s">
        <v>61</v>
      </c>
      <c r="T142" s="162">
        <v>7.2430000000000003</v>
      </c>
    </row>
    <row r="143" spans="1:20" x14ac:dyDescent="0.35">
      <c r="A143" s="148" t="s">
        <v>218</v>
      </c>
      <c r="B143" s="149">
        <v>24</v>
      </c>
      <c r="C143" s="150" t="s">
        <v>61</v>
      </c>
      <c r="D143" s="151">
        <v>76.680000000000007</v>
      </c>
      <c r="E143" s="151">
        <v>6.73</v>
      </c>
      <c r="F143" s="152">
        <v>256.13</v>
      </c>
      <c r="G143" s="153" t="s">
        <v>61</v>
      </c>
      <c r="H143" s="154"/>
      <c r="I143" s="155" t="s">
        <v>61</v>
      </c>
      <c r="J143" s="151">
        <v>48.1</v>
      </c>
      <c r="K143" s="151">
        <v>4.53</v>
      </c>
      <c r="L143" s="152">
        <v>255.1</v>
      </c>
      <c r="M143" s="156" t="s">
        <v>61</v>
      </c>
      <c r="N143" s="157"/>
      <c r="O143" s="158">
        <f t="shared" si="2"/>
        <v>28.580000000000005</v>
      </c>
      <c r="P143" s="159">
        <v>1.03</v>
      </c>
      <c r="Q143" s="160" t="s">
        <v>61</v>
      </c>
      <c r="R143" s="151" t="s">
        <v>61</v>
      </c>
      <c r="S143" s="161" t="s">
        <v>61</v>
      </c>
      <c r="T143" s="162">
        <v>7.3710000000000004</v>
      </c>
    </row>
    <row r="144" spans="1:20" x14ac:dyDescent="0.35">
      <c r="A144" s="148" t="s">
        <v>219</v>
      </c>
      <c r="B144" s="149">
        <v>24</v>
      </c>
      <c r="C144" s="150" t="s">
        <v>61</v>
      </c>
      <c r="D144" s="151">
        <v>72.66</v>
      </c>
      <c r="E144" s="151">
        <v>6.73</v>
      </c>
      <c r="F144" s="152">
        <v>254.77</v>
      </c>
      <c r="G144" s="153" t="s">
        <v>61</v>
      </c>
      <c r="H144" s="154"/>
      <c r="I144" s="155" t="s">
        <v>61</v>
      </c>
      <c r="J144" s="151">
        <v>46.34</v>
      </c>
      <c r="K144" s="151">
        <v>4.53</v>
      </c>
      <c r="L144" s="152">
        <v>253.76</v>
      </c>
      <c r="M144" s="156" t="s">
        <v>61</v>
      </c>
      <c r="N144" s="157"/>
      <c r="O144" s="158">
        <f t="shared" si="2"/>
        <v>26.319999999999993</v>
      </c>
      <c r="P144" s="159">
        <v>1.01</v>
      </c>
      <c r="Q144" s="160" t="s">
        <v>61</v>
      </c>
      <c r="R144" s="151" t="s">
        <v>61</v>
      </c>
      <c r="S144" s="161" t="s">
        <v>61</v>
      </c>
      <c r="T144" s="162">
        <v>6.7539999999999996</v>
      </c>
    </row>
    <row r="145" spans="1:20" x14ac:dyDescent="0.35">
      <c r="A145" s="148" t="s">
        <v>220</v>
      </c>
      <c r="B145" s="149">
        <v>24</v>
      </c>
      <c r="C145" s="150" t="s">
        <v>61</v>
      </c>
      <c r="D145" s="151">
        <v>68.989999999999995</v>
      </c>
      <c r="E145" s="151">
        <v>6.73</v>
      </c>
      <c r="F145" s="152">
        <v>256.49</v>
      </c>
      <c r="G145" s="153" t="s">
        <v>61</v>
      </c>
      <c r="H145" s="154"/>
      <c r="I145" s="155" t="s">
        <v>61</v>
      </c>
      <c r="J145" s="151">
        <v>44.88</v>
      </c>
      <c r="K145" s="151">
        <v>4.53</v>
      </c>
      <c r="L145" s="152">
        <v>255.55</v>
      </c>
      <c r="M145" s="156" t="s">
        <v>61</v>
      </c>
      <c r="N145" s="157"/>
      <c r="O145" s="158">
        <f t="shared" si="2"/>
        <v>24.109999999999992</v>
      </c>
      <c r="P145" s="159">
        <v>0.94</v>
      </c>
      <c r="Q145" s="160" t="s">
        <v>61</v>
      </c>
      <c r="R145" s="151" t="s">
        <v>61</v>
      </c>
      <c r="S145" s="161" t="s">
        <v>61</v>
      </c>
      <c r="T145" s="162">
        <v>6.2220000000000004</v>
      </c>
    </row>
    <row r="146" spans="1:20" x14ac:dyDescent="0.35">
      <c r="A146" s="148" t="s">
        <v>221</v>
      </c>
      <c r="B146" s="149">
        <v>24</v>
      </c>
      <c r="C146" s="150" t="s">
        <v>61</v>
      </c>
      <c r="D146" s="151">
        <v>62.99</v>
      </c>
      <c r="E146" s="151">
        <v>6.73</v>
      </c>
      <c r="F146" s="152">
        <v>255.65</v>
      </c>
      <c r="G146" s="153" t="s">
        <v>61</v>
      </c>
      <c r="H146" s="154"/>
      <c r="I146" s="155" t="s">
        <v>61</v>
      </c>
      <c r="J146" s="151">
        <v>42.3</v>
      </c>
      <c r="K146" s="151">
        <v>4.53</v>
      </c>
      <c r="L146" s="152">
        <v>254.8</v>
      </c>
      <c r="M146" s="156" t="s">
        <v>61</v>
      </c>
      <c r="N146" s="157"/>
      <c r="O146" s="158">
        <f t="shared" si="2"/>
        <v>20.690000000000005</v>
      </c>
      <c r="P146" s="159">
        <v>0.85</v>
      </c>
      <c r="Q146" s="160" t="s">
        <v>61</v>
      </c>
      <c r="R146" s="151" t="s">
        <v>61</v>
      </c>
      <c r="S146" s="161" t="s">
        <v>61</v>
      </c>
      <c r="T146" s="162">
        <v>5.327</v>
      </c>
    </row>
    <row r="147" spans="1:20" x14ac:dyDescent="0.35">
      <c r="A147" s="148" t="s">
        <v>222</v>
      </c>
      <c r="B147" s="149">
        <v>24</v>
      </c>
      <c r="C147" s="150" t="s">
        <v>61</v>
      </c>
      <c r="D147" s="151">
        <v>60.12</v>
      </c>
      <c r="E147" s="151">
        <v>6.73</v>
      </c>
      <c r="F147" s="152">
        <v>256.12</v>
      </c>
      <c r="G147" s="153" t="s">
        <v>61</v>
      </c>
      <c r="H147" s="154"/>
      <c r="I147" s="155" t="s">
        <v>61</v>
      </c>
      <c r="J147" s="151">
        <v>41.09</v>
      </c>
      <c r="K147" s="151">
        <v>4.53</v>
      </c>
      <c r="L147" s="152">
        <v>255.35</v>
      </c>
      <c r="M147" s="156" t="s">
        <v>61</v>
      </c>
      <c r="N147" s="157"/>
      <c r="O147" s="158">
        <f t="shared" si="2"/>
        <v>19.029999999999994</v>
      </c>
      <c r="P147" s="159">
        <v>0.77</v>
      </c>
      <c r="Q147" s="160" t="s">
        <v>61</v>
      </c>
      <c r="R147" s="151" t="s">
        <v>61</v>
      </c>
      <c r="S147" s="161" t="s">
        <v>61</v>
      </c>
      <c r="T147" s="162">
        <v>4.907</v>
      </c>
    </row>
    <row r="148" spans="1:20" x14ac:dyDescent="0.35">
      <c r="A148" s="148" t="s">
        <v>223</v>
      </c>
      <c r="B148" s="149">
        <v>24</v>
      </c>
      <c r="C148" s="150" t="s">
        <v>61</v>
      </c>
      <c r="D148" s="151">
        <v>58.89</v>
      </c>
      <c r="E148" s="151">
        <v>6.73</v>
      </c>
      <c r="F148" s="152">
        <v>255.28</v>
      </c>
      <c r="G148" s="153" t="s">
        <v>61</v>
      </c>
      <c r="H148" s="154"/>
      <c r="I148" s="155" t="s">
        <v>61</v>
      </c>
      <c r="J148" s="151">
        <v>40.56</v>
      </c>
      <c r="K148" s="151">
        <v>4.53</v>
      </c>
      <c r="L148" s="152">
        <v>254.61</v>
      </c>
      <c r="M148" s="156" t="s">
        <v>61</v>
      </c>
      <c r="N148" s="157"/>
      <c r="O148" s="158">
        <f t="shared" si="2"/>
        <v>18.329999999999998</v>
      </c>
      <c r="P148" s="159">
        <v>0.67</v>
      </c>
      <c r="Q148" s="160" t="s">
        <v>61</v>
      </c>
      <c r="R148" s="151" t="s">
        <v>61</v>
      </c>
      <c r="S148" s="161" t="s">
        <v>61</v>
      </c>
      <c r="T148" s="162">
        <v>4.7080000000000002</v>
      </c>
    </row>
    <row r="149" spans="1:20" x14ac:dyDescent="0.35">
      <c r="A149" s="148" t="s">
        <v>224</v>
      </c>
      <c r="B149" s="149">
        <v>24</v>
      </c>
      <c r="C149" s="150" t="s">
        <v>61</v>
      </c>
      <c r="D149" s="151">
        <v>59.82</v>
      </c>
      <c r="E149" s="151">
        <v>6.73</v>
      </c>
      <c r="F149" s="152">
        <v>255.76</v>
      </c>
      <c r="G149" s="153" t="s">
        <v>61</v>
      </c>
      <c r="H149" s="154"/>
      <c r="I149" s="155" t="s">
        <v>61</v>
      </c>
      <c r="J149" s="151">
        <v>41.12</v>
      </c>
      <c r="K149" s="151">
        <v>4.53</v>
      </c>
      <c r="L149" s="152">
        <v>255.19</v>
      </c>
      <c r="M149" s="156" t="s">
        <v>61</v>
      </c>
      <c r="N149" s="157"/>
      <c r="O149" s="158">
        <f t="shared" si="2"/>
        <v>18.700000000000003</v>
      </c>
      <c r="P149" s="159">
        <v>0.56999999999999995</v>
      </c>
      <c r="Q149" s="160" t="s">
        <v>61</v>
      </c>
      <c r="R149" s="151" t="s">
        <v>61</v>
      </c>
      <c r="S149" s="161" t="s">
        <v>61</v>
      </c>
      <c r="T149" s="162">
        <v>4.8109999999999999</v>
      </c>
    </row>
    <row r="150" spans="1:20" x14ac:dyDescent="0.35">
      <c r="A150" s="148" t="s">
        <v>225</v>
      </c>
      <c r="B150" s="149">
        <v>24</v>
      </c>
      <c r="C150" s="150" t="s">
        <v>61</v>
      </c>
      <c r="D150" s="151">
        <v>56.44</v>
      </c>
      <c r="E150" s="151">
        <v>6.73</v>
      </c>
      <c r="F150" s="152">
        <v>255.82</v>
      </c>
      <c r="G150" s="153" t="s">
        <v>61</v>
      </c>
      <c r="H150" s="154"/>
      <c r="I150" s="155" t="s">
        <v>61</v>
      </c>
      <c r="J150" s="151">
        <v>39.729999999999997</v>
      </c>
      <c r="K150" s="151">
        <v>4.53</v>
      </c>
      <c r="L150" s="152">
        <v>255.29</v>
      </c>
      <c r="M150" s="156" t="s">
        <v>61</v>
      </c>
      <c r="N150" s="157"/>
      <c r="O150" s="158">
        <f t="shared" si="2"/>
        <v>16.71</v>
      </c>
      <c r="P150" s="159">
        <v>0.53</v>
      </c>
      <c r="Q150" s="160" t="s">
        <v>61</v>
      </c>
      <c r="R150" s="151" t="s">
        <v>61</v>
      </c>
      <c r="S150" s="161" t="s">
        <v>61</v>
      </c>
      <c r="T150" s="162">
        <v>4.2990000000000004</v>
      </c>
    </row>
    <row r="151" spans="1:20" x14ac:dyDescent="0.35">
      <c r="A151" s="148" t="s">
        <v>226</v>
      </c>
      <c r="B151" s="149">
        <v>24</v>
      </c>
      <c r="C151" s="150" t="s">
        <v>61</v>
      </c>
      <c r="D151" s="151">
        <v>58.9</v>
      </c>
      <c r="E151" s="151">
        <v>6.73</v>
      </c>
      <c r="F151" s="152">
        <v>255.43</v>
      </c>
      <c r="G151" s="153" t="s">
        <v>61</v>
      </c>
      <c r="H151" s="154"/>
      <c r="I151" s="155" t="s">
        <v>61</v>
      </c>
      <c r="J151" s="151">
        <v>40.619999999999997</v>
      </c>
      <c r="K151" s="151">
        <v>4.53</v>
      </c>
      <c r="L151" s="152">
        <v>254.87</v>
      </c>
      <c r="M151" s="156" t="s">
        <v>61</v>
      </c>
      <c r="N151" s="157"/>
      <c r="O151" s="158">
        <f t="shared" si="2"/>
        <v>18.28</v>
      </c>
      <c r="P151" s="159">
        <v>0.56000000000000005</v>
      </c>
      <c r="Q151" s="160" t="s">
        <v>61</v>
      </c>
      <c r="R151" s="151" t="s">
        <v>61</v>
      </c>
      <c r="S151" s="161" t="s">
        <v>61</v>
      </c>
      <c r="T151" s="162">
        <v>4.6900000000000004</v>
      </c>
    </row>
    <row r="152" spans="1:20" x14ac:dyDescent="0.35">
      <c r="A152" s="148" t="s">
        <v>227</v>
      </c>
      <c r="B152" s="149">
        <v>24</v>
      </c>
      <c r="C152" s="150" t="s">
        <v>61</v>
      </c>
      <c r="D152" s="151">
        <v>71.81</v>
      </c>
      <c r="E152" s="151">
        <v>6.73</v>
      </c>
      <c r="F152" s="152">
        <v>254.21</v>
      </c>
      <c r="G152" s="153" t="s">
        <v>61</v>
      </c>
      <c r="H152" s="154"/>
      <c r="I152" s="155" t="s">
        <v>61</v>
      </c>
      <c r="J152" s="151">
        <v>46.23</v>
      </c>
      <c r="K152" s="151">
        <v>4.53</v>
      </c>
      <c r="L152" s="152">
        <v>253.51</v>
      </c>
      <c r="M152" s="156" t="s">
        <v>61</v>
      </c>
      <c r="N152" s="157"/>
      <c r="O152" s="158">
        <f t="shared" si="2"/>
        <v>25.580000000000005</v>
      </c>
      <c r="P152" s="159">
        <v>0.7</v>
      </c>
      <c r="Q152" s="160" t="s">
        <v>61</v>
      </c>
      <c r="R152" s="151" t="s">
        <v>61</v>
      </c>
      <c r="S152" s="161" t="s">
        <v>61</v>
      </c>
      <c r="T152" s="162">
        <v>6.5389999999999997</v>
      </c>
    </row>
    <row r="153" spans="1:20" x14ac:dyDescent="0.35">
      <c r="A153" s="148" t="s">
        <v>228</v>
      </c>
      <c r="B153" s="149">
        <v>24</v>
      </c>
      <c r="C153" s="150" t="s">
        <v>61</v>
      </c>
      <c r="D153" s="151">
        <v>73.540000000000006</v>
      </c>
      <c r="E153" s="151">
        <v>6.73</v>
      </c>
      <c r="F153" s="152">
        <v>255.35</v>
      </c>
      <c r="G153" s="153" t="s">
        <v>61</v>
      </c>
      <c r="H153" s="154"/>
      <c r="I153" s="155" t="s">
        <v>61</v>
      </c>
      <c r="J153" s="151">
        <v>46.8</v>
      </c>
      <c r="K153" s="151">
        <v>4.53</v>
      </c>
      <c r="L153" s="152">
        <v>254.62</v>
      </c>
      <c r="M153" s="156" t="s">
        <v>61</v>
      </c>
      <c r="N153" s="157"/>
      <c r="O153" s="158">
        <f t="shared" si="2"/>
        <v>26.740000000000009</v>
      </c>
      <c r="P153" s="159">
        <v>0.73</v>
      </c>
      <c r="Q153" s="160" t="s">
        <v>61</v>
      </c>
      <c r="R153" s="151" t="s">
        <v>61</v>
      </c>
      <c r="S153" s="161" t="s">
        <v>61</v>
      </c>
      <c r="T153" s="162">
        <v>6.8639999999999999</v>
      </c>
    </row>
    <row r="154" spans="1:20" x14ac:dyDescent="0.35">
      <c r="A154" s="148" t="s">
        <v>229</v>
      </c>
      <c r="B154" s="149">
        <v>24</v>
      </c>
      <c r="C154" s="150" t="s">
        <v>61</v>
      </c>
      <c r="D154" s="151">
        <v>72.510000000000005</v>
      </c>
      <c r="E154" s="151">
        <v>6.73</v>
      </c>
      <c r="F154" s="152">
        <v>255.11</v>
      </c>
      <c r="G154" s="153" t="s">
        <v>61</v>
      </c>
      <c r="H154" s="154"/>
      <c r="I154" s="155" t="s">
        <v>61</v>
      </c>
      <c r="J154" s="151">
        <v>46.32</v>
      </c>
      <c r="K154" s="151">
        <v>4.53</v>
      </c>
      <c r="L154" s="152">
        <v>254.4</v>
      </c>
      <c r="M154" s="156" t="s">
        <v>61</v>
      </c>
      <c r="N154" s="157"/>
      <c r="O154" s="158">
        <f t="shared" si="2"/>
        <v>26.190000000000005</v>
      </c>
      <c r="P154" s="159">
        <v>0.71</v>
      </c>
      <c r="Q154" s="160" t="s">
        <v>61</v>
      </c>
      <c r="R154" s="151" t="s">
        <v>61</v>
      </c>
      <c r="S154" s="161" t="s">
        <v>61</v>
      </c>
      <c r="T154" s="162">
        <v>6.7119999999999997</v>
      </c>
    </row>
    <row r="155" spans="1:20" x14ac:dyDescent="0.35">
      <c r="A155" s="148" t="s">
        <v>230</v>
      </c>
      <c r="B155" s="149">
        <v>24</v>
      </c>
      <c r="C155" s="150" t="s">
        <v>61</v>
      </c>
      <c r="D155" s="151">
        <v>64.95</v>
      </c>
      <c r="E155" s="151">
        <v>6.73</v>
      </c>
      <c r="F155" s="152">
        <v>256.42</v>
      </c>
      <c r="G155" s="153" t="s">
        <v>61</v>
      </c>
      <c r="H155" s="154"/>
      <c r="I155" s="155" t="s">
        <v>61</v>
      </c>
      <c r="J155" s="151">
        <v>43.28</v>
      </c>
      <c r="K155" s="151">
        <v>4.53</v>
      </c>
      <c r="L155" s="152">
        <v>255.83</v>
      </c>
      <c r="M155" s="156" t="s">
        <v>61</v>
      </c>
      <c r="N155" s="157"/>
      <c r="O155" s="158">
        <f t="shared" si="2"/>
        <v>21.67</v>
      </c>
      <c r="P155" s="159">
        <v>0.59</v>
      </c>
      <c r="Q155" s="160" t="s">
        <v>61</v>
      </c>
      <c r="R155" s="151" t="s">
        <v>61</v>
      </c>
      <c r="S155" s="161" t="s">
        <v>61</v>
      </c>
      <c r="T155" s="162">
        <v>5.5789999999999997</v>
      </c>
    </row>
    <row r="156" spans="1:20" x14ac:dyDescent="0.35">
      <c r="A156" s="148" t="s">
        <v>231</v>
      </c>
      <c r="B156" s="149">
        <v>24</v>
      </c>
      <c r="C156" s="150" t="s">
        <v>61</v>
      </c>
      <c r="D156" s="151">
        <v>60.64</v>
      </c>
      <c r="E156" s="151">
        <v>6.73</v>
      </c>
      <c r="F156" s="152">
        <v>254.6</v>
      </c>
      <c r="G156" s="153" t="s">
        <v>61</v>
      </c>
      <c r="H156" s="154"/>
      <c r="I156" s="155" t="s">
        <v>61</v>
      </c>
      <c r="J156" s="151">
        <v>41.44</v>
      </c>
      <c r="K156" s="151">
        <v>4.53</v>
      </c>
      <c r="L156" s="152">
        <v>254.11</v>
      </c>
      <c r="M156" s="156" t="s">
        <v>61</v>
      </c>
      <c r="N156" s="157"/>
      <c r="O156" s="158">
        <f t="shared" si="2"/>
        <v>19.200000000000003</v>
      </c>
      <c r="P156" s="159">
        <v>0.49</v>
      </c>
      <c r="Q156" s="160" t="s">
        <v>61</v>
      </c>
      <c r="R156" s="151" t="s">
        <v>61</v>
      </c>
      <c r="S156" s="161" t="s">
        <v>61</v>
      </c>
      <c r="T156" s="162">
        <v>4.9109999999999996</v>
      </c>
    </row>
    <row r="157" spans="1:20" x14ac:dyDescent="0.35">
      <c r="A157" s="148" t="s">
        <v>232</v>
      </c>
      <c r="B157" s="149">
        <v>24</v>
      </c>
      <c r="C157" s="150" t="s">
        <v>61</v>
      </c>
      <c r="D157" s="151">
        <v>58.6</v>
      </c>
      <c r="E157" s="151">
        <v>6.73</v>
      </c>
      <c r="F157" s="152">
        <v>254.53</v>
      </c>
      <c r="G157" s="153" t="s">
        <v>61</v>
      </c>
      <c r="H157" s="154"/>
      <c r="I157" s="155" t="s">
        <v>61</v>
      </c>
      <c r="J157" s="151">
        <v>40.4</v>
      </c>
      <c r="K157" s="151">
        <v>4.53</v>
      </c>
      <c r="L157" s="152">
        <v>254.03</v>
      </c>
      <c r="M157" s="156" t="s">
        <v>61</v>
      </c>
      <c r="N157" s="157"/>
      <c r="O157" s="158">
        <f t="shared" si="2"/>
        <v>18.200000000000003</v>
      </c>
      <c r="P157" s="159">
        <v>0.5</v>
      </c>
      <c r="Q157" s="160" t="s">
        <v>61</v>
      </c>
      <c r="R157" s="151" t="s">
        <v>61</v>
      </c>
      <c r="S157" s="161" t="s">
        <v>61</v>
      </c>
      <c r="T157" s="162">
        <v>4.6520000000000001</v>
      </c>
    </row>
    <row r="158" spans="1:20" x14ac:dyDescent="0.35">
      <c r="A158" s="148" t="s">
        <v>233</v>
      </c>
      <c r="B158" s="149">
        <v>24</v>
      </c>
      <c r="C158" s="150" t="s">
        <v>61</v>
      </c>
      <c r="D158" s="151">
        <v>69.48</v>
      </c>
      <c r="E158" s="151">
        <v>6.73</v>
      </c>
      <c r="F158" s="152">
        <v>253.32</v>
      </c>
      <c r="G158" s="153" t="s">
        <v>61</v>
      </c>
      <c r="H158" s="154"/>
      <c r="I158" s="155" t="s">
        <v>61</v>
      </c>
      <c r="J158" s="151">
        <v>45.07</v>
      </c>
      <c r="K158" s="151">
        <v>4.53</v>
      </c>
      <c r="L158" s="152">
        <v>252.62</v>
      </c>
      <c r="M158" s="156" t="s">
        <v>61</v>
      </c>
      <c r="N158" s="157"/>
      <c r="O158" s="158">
        <f t="shared" si="2"/>
        <v>24.410000000000004</v>
      </c>
      <c r="P158" s="159">
        <v>0.7</v>
      </c>
      <c r="Q158" s="160" t="s">
        <v>61</v>
      </c>
      <c r="R158" s="151" t="s">
        <v>61</v>
      </c>
      <c r="S158" s="161" t="s">
        <v>61</v>
      </c>
      <c r="T158" s="162">
        <v>6.2160000000000002</v>
      </c>
    </row>
    <row r="159" spans="1:20" x14ac:dyDescent="0.35">
      <c r="A159" s="148" t="s">
        <v>234</v>
      </c>
      <c r="B159" s="149">
        <v>24</v>
      </c>
      <c r="C159" s="150" t="s">
        <v>61</v>
      </c>
      <c r="D159" s="151">
        <v>63.13</v>
      </c>
      <c r="E159" s="151">
        <v>6.73</v>
      </c>
      <c r="F159" s="152">
        <v>255.57</v>
      </c>
      <c r="G159" s="153" t="s">
        <v>61</v>
      </c>
      <c r="H159" s="154"/>
      <c r="I159" s="155" t="s">
        <v>61</v>
      </c>
      <c r="J159" s="151">
        <v>42.71</v>
      </c>
      <c r="K159" s="151">
        <v>4.53</v>
      </c>
      <c r="L159" s="152">
        <v>254.96</v>
      </c>
      <c r="M159" s="156" t="s">
        <v>61</v>
      </c>
      <c r="N159" s="157"/>
      <c r="O159" s="158">
        <f t="shared" si="2"/>
        <v>20.420000000000002</v>
      </c>
      <c r="P159" s="159">
        <v>0.61</v>
      </c>
      <c r="Q159" s="160" t="s">
        <v>61</v>
      </c>
      <c r="R159" s="151" t="s">
        <v>61</v>
      </c>
      <c r="S159" s="161" t="s">
        <v>61</v>
      </c>
      <c r="T159" s="162">
        <v>5.242</v>
      </c>
    </row>
    <row r="160" spans="1:20" x14ac:dyDescent="0.35">
      <c r="A160" s="148" t="s">
        <v>235</v>
      </c>
      <c r="B160" s="149">
        <v>24</v>
      </c>
      <c r="C160" s="150" t="s">
        <v>61</v>
      </c>
      <c r="D160" s="151">
        <v>65.67</v>
      </c>
      <c r="E160" s="151">
        <v>6.73</v>
      </c>
      <c r="F160" s="152">
        <v>254.58</v>
      </c>
      <c r="G160" s="153" t="s">
        <v>61</v>
      </c>
      <c r="H160" s="154"/>
      <c r="I160" s="155" t="s">
        <v>61</v>
      </c>
      <c r="J160" s="151">
        <v>43.47</v>
      </c>
      <c r="K160" s="151">
        <v>4.53</v>
      </c>
      <c r="L160" s="152">
        <v>254</v>
      </c>
      <c r="M160" s="156" t="s">
        <v>61</v>
      </c>
      <c r="N160" s="157"/>
      <c r="O160" s="158">
        <f t="shared" si="2"/>
        <v>22.200000000000003</v>
      </c>
      <c r="P160" s="159">
        <v>0.57999999999999996</v>
      </c>
      <c r="Q160" s="160" t="s">
        <v>61</v>
      </c>
      <c r="R160" s="151" t="s">
        <v>61</v>
      </c>
      <c r="S160" s="161" t="s">
        <v>61</v>
      </c>
      <c r="T160" s="162">
        <v>5.6760000000000002</v>
      </c>
    </row>
    <row r="161" spans="1:20" x14ac:dyDescent="0.35">
      <c r="A161" s="148" t="s">
        <v>6</v>
      </c>
      <c r="B161" s="149" t="s">
        <v>6</v>
      </c>
      <c r="C161" s="150" t="s">
        <v>61</v>
      </c>
      <c r="D161" s="151" t="s">
        <v>6</v>
      </c>
      <c r="E161" s="151" t="s">
        <v>6</v>
      </c>
      <c r="F161" s="152" t="s">
        <v>6</v>
      </c>
      <c r="G161" s="153" t="s">
        <v>6</v>
      </c>
      <c r="H161" s="154"/>
      <c r="I161" s="155" t="s">
        <v>61</v>
      </c>
      <c r="J161" s="151" t="s">
        <v>6</v>
      </c>
      <c r="K161" s="151" t="s">
        <v>6</v>
      </c>
      <c r="L161" s="152" t="s">
        <v>6</v>
      </c>
      <c r="M161" s="156" t="s">
        <v>6</v>
      </c>
      <c r="N161" s="157"/>
      <c r="O161" s="158" t="str">
        <f t="shared" si="2"/>
        <v/>
      </c>
      <c r="P161" s="159" t="s">
        <v>6</v>
      </c>
      <c r="Q161" s="160" t="s">
        <v>6</v>
      </c>
      <c r="R161" s="151" t="s">
        <v>6</v>
      </c>
      <c r="S161" s="161" t="s">
        <v>6</v>
      </c>
      <c r="T161" s="162" t="s">
        <v>6</v>
      </c>
    </row>
    <row r="162" spans="1:20" x14ac:dyDescent="0.35">
      <c r="A162" s="148" t="s">
        <v>6</v>
      </c>
      <c r="B162" s="149" t="s">
        <v>6</v>
      </c>
      <c r="C162" s="150" t="s">
        <v>61</v>
      </c>
      <c r="D162" s="151" t="s">
        <v>6</v>
      </c>
      <c r="E162" s="151" t="s">
        <v>6</v>
      </c>
      <c r="F162" s="152" t="s">
        <v>6</v>
      </c>
      <c r="G162" s="153" t="s">
        <v>6</v>
      </c>
      <c r="H162" s="154"/>
      <c r="I162" s="155" t="s">
        <v>61</v>
      </c>
      <c r="J162" s="151" t="s">
        <v>6</v>
      </c>
      <c r="K162" s="151" t="s">
        <v>6</v>
      </c>
      <c r="L162" s="152" t="s">
        <v>6</v>
      </c>
      <c r="M162" s="156" t="s">
        <v>6</v>
      </c>
      <c r="N162" s="157"/>
      <c r="O162" s="158" t="str">
        <f t="shared" si="2"/>
        <v/>
      </c>
      <c r="P162" s="159" t="s">
        <v>6</v>
      </c>
      <c r="Q162" s="160" t="s">
        <v>6</v>
      </c>
      <c r="R162" s="151" t="s">
        <v>6</v>
      </c>
      <c r="S162" s="161" t="s">
        <v>6</v>
      </c>
      <c r="T162" s="162" t="s">
        <v>6</v>
      </c>
    </row>
    <row r="163" spans="1:20" x14ac:dyDescent="0.35">
      <c r="A163" s="148" t="s">
        <v>6</v>
      </c>
      <c r="B163" s="149" t="s">
        <v>6</v>
      </c>
      <c r="C163" s="150" t="s">
        <v>61</v>
      </c>
      <c r="D163" s="151" t="s">
        <v>6</v>
      </c>
      <c r="E163" s="151" t="s">
        <v>6</v>
      </c>
      <c r="F163" s="152" t="s">
        <v>6</v>
      </c>
      <c r="G163" s="153" t="s">
        <v>6</v>
      </c>
      <c r="H163" s="154"/>
      <c r="I163" s="155" t="s">
        <v>61</v>
      </c>
      <c r="J163" s="151" t="s">
        <v>6</v>
      </c>
      <c r="K163" s="151" t="s">
        <v>6</v>
      </c>
      <c r="L163" s="152" t="s">
        <v>6</v>
      </c>
      <c r="M163" s="156" t="s">
        <v>6</v>
      </c>
      <c r="N163" s="157"/>
      <c r="O163" s="158" t="str">
        <f t="shared" si="2"/>
        <v/>
      </c>
      <c r="P163" s="159" t="s">
        <v>6</v>
      </c>
      <c r="Q163" s="160" t="s">
        <v>6</v>
      </c>
      <c r="R163" s="151" t="s">
        <v>6</v>
      </c>
      <c r="S163" s="161" t="s">
        <v>6</v>
      </c>
      <c r="T163" s="162" t="s">
        <v>6</v>
      </c>
    </row>
    <row r="164" spans="1:20" x14ac:dyDescent="0.35">
      <c r="A164" s="148" t="s">
        <v>6</v>
      </c>
      <c r="B164" s="149" t="s">
        <v>6</v>
      </c>
      <c r="C164" s="150" t="s">
        <v>61</v>
      </c>
      <c r="D164" s="151" t="s">
        <v>6</v>
      </c>
      <c r="E164" s="151" t="s">
        <v>6</v>
      </c>
      <c r="F164" s="152" t="s">
        <v>6</v>
      </c>
      <c r="G164" s="153" t="s">
        <v>6</v>
      </c>
      <c r="H164" s="154"/>
      <c r="I164" s="155" t="s">
        <v>61</v>
      </c>
      <c r="J164" s="151" t="s">
        <v>6</v>
      </c>
      <c r="K164" s="151" t="s">
        <v>6</v>
      </c>
      <c r="L164" s="152" t="s">
        <v>6</v>
      </c>
      <c r="M164" s="156" t="s">
        <v>6</v>
      </c>
      <c r="N164" s="157"/>
      <c r="O164" s="158" t="str">
        <f t="shared" si="2"/>
        <v/>
      </c>
      <c r="P164" s="159" t="s">
        <v>6</v>
      </c>
      <c r="Q164" s="160" t="s">
        <v>6</v>
      </c>
      <c r="R164" s="151" t="s">
        <v>6</v>
      </c>
      <c r="S164" s="161" t="s">
        <v>6</v>
      </c>
      <c r="T164" s="162" t="s">
        <v>6</v>
      </c>
    </row>
    <row r="165" spans="1:20" x14ac:dyDescent="0.35">
      <c r="A165" s="148" t="s">
        <v>6</v>
      </c>
      <c r="B165" s="149" t="s">
        <v>6</v>
      </c>
      <c r="C165" s="150" t="s">
        <v>61</v>
      </c>
      <c r="D165" s="151" t="s">
        <v>6</v>
      </c>
      <c r="E165" s="151" t="s">
        <v>6</v>
      </c>
      <c r="F165" s="152" t="s">
        <v>6</v>
      </c>
      <c r="G165" s="153" t="s">
        <v>6</v>
      </c>
      <c r="H165" s="154"/>
      <c r="I165" s="155" t="s">
        <v>61</v>
      </c>
      <c r="J165" s="151" t="s">
        <v>6</v>
      </c>
      <c r="K165" s="151" t="s">
        <v>6</v>
      </c>
      <c r="L165" s="152" t="s">
        <v>6</v>
      </c>
      <c r="M165" s="156" t="s">
        <v>6</v>
      </c>
      <c r="N165" s="157"/>
      <c r="O165" s="158" t="str">
        <f t="shared" si="2"/>
        <v/>
      </c>
      <c r="P165" s="159" t="s">
        <v>6</v>
      </c>
      <c r="Q165" s="160" t="s">
        <v>6</v>
      </c>
      <c r="R165" s="151" t="s">
        <v>6</v>
      </c>
      <c r="S165" s="161" t="s">
        <v>6</v>
      </c>
      <c r="T165" s="162" t="s">
        <v>6</v>
      </c>
    </row>
    <row r="166" spans="1:20" x14ac:dyDescent="0.35">
      <c r="A166" s="148" t="s">
        <v>6</v>
      </c>
      <c r="B166" s="149" t="s">
        <v>6</v>
      </c>
      <c r="C166" s="150" t="s">
        <v>61</v>
      </c>
      <c r="D166" s="151" t="s">
        <v>6</v>
      </c>
      <c r="E166" s="151" t="s">
        <v>6</v>
      </c>
      <c r="F166" s="152" t="s">
        <v>6</v>
      </c>
      <c r="G166" s="153" t="s">
        <v>6</v>
      </c>
      <c r="H166" s="154"/>
      <c r="I166" s="155" t="s">
        <v>61</v>
      </c>
      <c r="J166" s="151" t="s">
        <v>6</v>
      </c>
      <c r="K166" s="151" t="s">
        <v>6</v>
      </c>
      <c r="L166" s="152" t="s">
        <v>6</v>
      </c>
      <c r="M166" s="156" t="s">
        <v>6</v>
      </c>
      <c r="N166" s="157"/>
      <c r="O166" s="158" t="str">
        <f t="shared" si="2"/>
        <v/>
      </c>
      <c r="P166" s="159" t="s">
        <v>6</v>
      </c>
      <c r="Q166" s="160" t="s">
        <v>6</v>
      </c>
      <c r="R166" s="151" t="s">
        <v>6</v>
      </c>
      <c r="S166" s="161" t="s">
        <v>6</v>
      </c>
      <c r="T166" s="162" t="s">
        <v>6</v>
      </c>
    </row>
    <row r="167" spans="1:20" x14ac:dyDescent="0.35">
      <c r="A167" s="148" t="s">
        <v>6</v>
      </c>
      <c r="B167" s="149" t="s">
        <v>6</v>
      </c>
      <c r="C167" s="150" t="s">
        <v>61</v>
      </c>
      <c r="D167" s="151" t="s">
        <v>6</v>
      </c>
      <c r="E167" s="151" t="s">
        <v>6</v>
      </c>
      <c r="F167" s="152" t="s">
        <v>6</v>
      </c>
      <c r="G167" s="153" t="s">
        <v>6</v>
      </c>
      <c r="H167" s="154"/>
      <c r="I167" s="155" t="s">
        <v>61</v>
      </c>
      <c r="J167" s="151" t="s">
        <v>6</v>
      </c>
      <c r="K167" s="151" t="s">
        <v>6</v>
      </c>
      <c r="L167" s="152" t="s">
        <v>6</v>
      </c>
      <c r="M167" s="156" t="s">
        <v>6</v>
      </c>
      <c r="N167" s="157"/>
      <c r="O167" s="158" t="str">
        <f t="shared" si="2"/>
        <v/>
      </c>
      <c r="P167" s="159" t="s">
        <v>6</v>
      </c>
      <c r="Q167" s="160" t="s">
        <v>6</v>
      </c>
      <c r="R167" s="151" t="s">
        <v>6</v>
      </c>
      <c r="S167" s="161" t="s">
        <v>6</v>
      </c>
      <c r="T167" s="162" t="s">
        <v>6</v>
      </c>
    </row>
    <row r="168" spans="1:20" x14ac:dyDescent="0.35">
      <c r="A168" s="148" t="s">
        <v>6</v>
      </c>
      <c r="B168" s="149" t="s">
        <v>6</v>
      </c>
      <c r="C168" s="150" t="s">
        <v>61</v>
      </c>
      <c r="D168" s="151" t="s">
        <v>6</v>
      </c>
      <c r="E168" s="151" t="s">
        <v>6</v>
      </c>
      <c r="F168" s="152" t="s">
        <v>6</v>
      </c>
      <c r="G168" s="153" t="s">
        <v>6</v>
      </c>
      <c r="H168" s="154"/>
      <c r="I168" s="155" t="s">
        <v>61</v>
      </c>
      <c r="J168" s="151" t="s">
        <v>6</v>
      </c>
      <c r="K168" s="151" t="s">
        <v>6</v>
      </c>
      <c r="L168" s="152" t="s">
        <v>6</v>
      </c>
      <c r="M168" s="156" t="s">
        <v>6</v>
      </c>
      <c r="N168" s="157"/>
      <c r="O168" s="158" t="str">
        <f t="shared" si="2"/>
        <v/>
      </c>
      <c r="P168" s="159" t="s">
        <v>6</v>
      </c>
      <c r="Q168" s="160" t="s">
        <v>6</v>
      </c>
      <c r="R168" s="151" t="s">
        <v>6</v>
      </c>
      <c r="S168" s="161" t="s">
        <v>6</v>
      </c>
      <c r="T168" s="162" t="s">
        <v>6</v>
      </c>
    </row>
    <row r="169" spans="1:20" x14ac:dyDescent="0.35">
      <c r="A169" s="148" t="s">
        <v>6</v>
      </c>
      <c r="B169" s="149" t="s">
        <v>6</v>
      </c>
      <c r="C169" s="150" t="s">
        <v>61</v>
      </c>
      <c r="D169" s="151" t="s">
        <v>6</v>
      </c>
      <c r="E169" s="151" t="s">
        <v>6</v>
      </c>
      <c r="F169" s="152" t="s">
        <v>6</v>
      </c>
      <c r="G169" s="153" t="s">
        <v>6</v>
      </c>
      <c r="H169" s="154"/>
      <c r="I169" s="155" t="s">
        <v>61</v>
      </c>
      <c r="J169" s="151" t="s">
        <v>6</v>
      </c>
      <c r="K169" s="151" t="s">
        <v>6</v>
      </c>
      <c r="L169" s="152" t="s">
        <v>6</v>
      </c>
      <c r="M169" s="156" t="s">
        <v>6</v>
      </c>
      <c r="N169" s="157"/>
      <c r="O169" s="158" t="str">
        <f t="shared" si="2"/>
        <v/>
      </c>
      <c r="P169" s="159" t="s">
        <v>6</v>
      </c>
      <c r="Q169" s="160" t="s">
        <v>6</v>
      </c>
      <c r="R169" s="151" t="s">
        <v>6</v>
      </c>
      <c r="S169" s="161" t="s">
        <v>6</v>
      </c>
      <c r="T169" s="162" t="s">
        <v>6</v>
      </c>
    </row>
    <row r="170" spans="1:20" x14ac:dyDescent="0.35">
      <c r="A170" s="148" t="s">
        <v>6</v>
      </c>
      <c r="B170" s="149" t="s">
        <v>6</v>
      </c>
      <c r="C170" s="150" t="s">
        <v>61</v>
      </c>
      <c r="D170" s="151" t="s">
        <v>6</v>
      </c>
      <c r="E170" s="151" t="s">
        <v>6</v>
      </c>
      <c r="F170" s="152" t="s">
        <v>6</v>
      </c>
      <c r="G170" s="153" t="s">
        <v>6</v>
      </c>
      <c r="H170" s="154"/>
      <c r="I170" s="155" t="s">
        <v>61</v>
      </c>
      <c r="J170" s="151" t="s">
        <v>6</v>
      </c>
      <c r="K170" s="151" t="s">
        <v>6</v>
      </c>
      <c r="L170" s="152" t="s">
        <v>6</v>
      </c>
      <c r="M170" s="156" t="s">
        <v>6</v>
      </c>
      <c r="N170" s="157"/>
      <c r="O170" s="158" t="str">
        <f t="shared" si="2"/>
        <v/>
      </c>
      <c r="P170" s="159" t="s">
        <v>6</v>
      </c>
      <c r="Q170" s="160" t="s">
        <v>6</v>
      </c>
      <c r="R170" s="151" t="s">
        <v>6</v>
      </c>
      <c r="S170" s="161" t="s">
        <v>6</v>
      </c>
      <c r="T170" s="162" t="s">
        <v>6</v>
      </c>
    </row>
    <row r="171" spans="1:20" x14ac:dyDescent="0.35">
      <c r="A171" s="148" t="s">
        <v>6</v>
      </c>
      <c r="B171" s="149" t="s">
        <v>6</v>
      </c>
      <c r="C171" s="150" t="s">
        <v>61</v>
      </c>
      <c r="D171" s="151" t="s">
        <v>6</v>
      </c>
      <c r="E171" s="151" t="s">
        <v>6</v>
      </c>
      <c r="F171" s="152" t="s">
        <v>6</v>
      </c>
      <c r="G171" s="153" t="s">
        <v>6</v>
      </c>
      <c r="H171" s="154"/>
      <c r="I171" s="155" t="s">
        <v>61</v>
      </c>
      <c r="J171" s="151" t="s">
        <v>6</v>
      </c>
      <c r="K171" s="151" t="s">
        <v>6</v>
      </c>
      <c r="L171" s="152" t="s">
        <v>6</v>
      </c>
      <c r="M171" s="156" t="s">
        <v>6</v>
      </c>
      <c r="N171" s="157"/>
      <c r="O171" s="158" t="str">
        <f t="shared" si="2"/>
        <v/>
      </c>
      <c r="P171" s="159" t="s">
        <v>6</v>
      </c>
      <c r="Q171" s="160" t="s">
        <v>6</v>
      </c>
      <c r="R171" s="151" t="s">
        <v>6</v>
      </c>
      <c r="S171" s="161" t="s">
        <v>6</v>
      </c>
      <c r="T171" s="162" t="s">
        <v>6</v>
      </c>
    </row>
    <row r="172" spans="1:20" x14ac:dyDescent="0.35">
      <c r="A172" s="148" t="s">
        <v>6</v>
      </c>
      <c r="B172" s="149" t="s">
        <v>6</v>
      </c>
      <c r="C172" s="150" t="s">
        <v>61</v>
      </c>
      <c r="D172" s="151" t="s">
        <v>6</v>
      </c>
      <c r="E172" s="151" t="s">
        <v>6</v>
      </c>
      <c r="F172" s="152" t="s">
        <v>6</v>
      </c>
      <c r="G172" s="153" t="s">
        <v>6</v>
      </c>
      <c r="H172" s="154"/>
      <c r="I172" s="155" t="s">
        <v>61</v>
      </c>
      <c r="J172" s="151" t="s">
        <v>6</v>
      </c>
      <c r="K172" s="151" t="s">
        <v>6</v>
      </c>
      <c r="L172" s="152" t="s">
        <v>6</v>
      </c>
      <c r="M172" s="156" t="s">
        <v>6</v>
      </c>
      <c r="N172" s="157"/>
      <c r="O172" s="158" t="str">
        <f t="shared" si="2"/>
        <v/>
      </c>
      <c r="P172" s="159" t="s">
        <v>6</v>
      </c>
      <c r="Q172" s="160" t="s">
        <v>6</v>
      </c>
      <c r="R172" s="151" t="s">
        <v>6</v>
      </c>
      <c r="S172" s="161" t="s">
        <v>6</v>
      </c>
      <c r="T172" s="162" t="s">
        <v>6</v>
      </c>
    </row>
    <row r="173" spans="1:20" x14ac:dyDescent="0.35">
      <c r="A173" s="148" t="s">
        <v>6</v>
      </c>
      <c r="B173" s="149" t="s">
        <v>6</v>
      </c>
      <c r="C173" s="150" t="s">
        <v>61</v>
      </c>
      <c r="D173" s="151" t="s">
        <v>6</v>
      </c>
      <c r="E173" s="151" t="s">
        <v>6</v>
      </c>
      <c r="F173" s="152" t="s">
        <v>6</v>
      </c>
      <c r="G173" s="153" t="s">
        <v>6</v>
      </c>
      <c r="H173" s="154"/>
      <c r="I173" s="155" t="s">
        <v>61</v>
      </c>
      <c r="J173" s="151" t="s">
        <v>6</v>
      </c>
      <c r="K173" s="151" t="s">
        <v>6</v>
      </c>
      <c r="L173" s="152" t="s">
        <v>6</v>
      </c>
      <c r="M173" s="156" t="s">
        <v>6</v>
      </c>
      <c r="N173" s="157"/>
      <c r="O173" s="158" t="str">
        <f t="shared" si="2"/>
        <v/>
      </c>
      <c r="P173" s="159" t="s">
        <v>6</v>
      </c>
      <c r="Q173" s="160" t="s">
        <v>6</v>
      </c>
      <c r="R173" s="151" t="s">
        <v>6</v>
      </c>
      <c r="S173" s="161" t="s">
        <v>6</v>
      </c>
      <c r="T173" s="162" t="s">
        <v>6</v>
      </c>
    </row>
    <row r="174" spans="1:20" x14ac:dyDescent="0.35">
      <c r="A174" s="148" t="s">
        <v>6</v>
      </c>
      <c r="B174" s="149" t="s">
        <v>6</v>
      </c>
      <c r="C174" s="150" t="s">
        <v>61</v>
      </c>
      <c r="D174" s="151" t="s">
        <v>6</v>
      </c>
      <c r="E174" s="151" t="s">
        <v>6</v>
      </c>
      <c r="F174" s="152" t="s">
        <v>6</v>
      </c>
      <c r="G174" s="153" t="s">
        <v>6</v>
      </c>
      <c r="H174" s="154"/>
      <c r="I174" s="155" t="s">
        <v>61</v>
      </c>
      <c r="J174" s="151" t="s">
        <v>6</v>
      </c>
      <c r="K174" s="151" t="s">
        <v>6</v>
      </c>
      <c r="L174" s="152" t="s">
        <v>6</v>
      </c>
      <c r="M174" s="156" t="s">
        <v>6</v>
      </c>
      <c r="N174" s="157"/>
      <c r="O174" s="158" t="str">
        <f t="shared" si="2"/>
        <v/>
      </c>
      <c r="P174" s="159" t="s">
        <v>6</v>
      </c>
      <c r="Q174" s="160" t="s">
        <v>6</v>
      </c>
      <c r="R174" s="151" t="s">
        <v>6</v>
      </c>
      <c r="S174" s="161" t="s">
        <v>6</v>
      </c>
      <c r="T174" s="162" t="s">
        <v>6</v>
      </c>
    </row>
    <row r="175" spans="1:20" x14ac:dyDescent="0.35">
      <c r="A175" s="148" t="s">
        <v>6</v>
      </c>
      <c r="B175" s="149" t="s">
        <v>6</v>
      </c>
      <c r="C175" s="150" t="s">
        <v>61</v>
      </c>
      <c r="D175" s="151" t="s">
        <v>6</v>
      </c>
      <c r="E175" s="151" t="s">
        <v>6</v>
      </c>
      <c r="F175" s="152" t="s">
        <v>6</v>
      </c>
      <c r="G175" s="153" t="s">
        <v>6</v>
      </c>
      <c r="H175" s="154"/>
      <c r="I175" s="155" t="s">
        <v>61</v>
      </c>
      <c r="J175" s="151" t="s">
        <v>6</v>
      </c>
      <c r="K175" s="151" t="s">
        <v>6</v>
      </c>
      <c r="L175" s="152" t="s">
        <v>6</v>
      </c>
      <c r="M175" s="156" t="s">
        <v>6</v>
      </c>
      <c r="N175" s="157"/>
      <c r="O175" s="158" t="str">
        <f t="shared" si="2"/>
        <v/>
      </c>
      <c r="P175" s="159" t="s">
        <v>6</v>
      </c>
      <c r="Q175" s="160" t="s">
        <v>6</v>
      </c>
      <c r="R175" s="151" t="s">
        <v>6</v>
      </c>
      <c r="S175" s="161" t="s">
        <v>6</v>
      </c>
      <c r="T175" s="162" t="s">
        <v>6</v>
      </c>
    </row>
    <row r="176" spans="1:20" x14ac:dyDescent="0.35">
      <c r="A176" s="148" t="s">
        <v>6</v>
      </c>
      <c r="B176" s="149" t="s">
        <v>6</v>
      </c>
      <c r="C176" s="150" t="s">
        <v>61</v>
      </c>
      <c r="D176" s="151" t="s">
        <v>6</v>
      </c>
      <c r="E176" s="151" t="s">
        <v>6</v>
      </c>
      <c r="F176" s="152" t="s">
        <v>6</v>
      </c>
      <c r="G176" s="153" t="s">
        <v>6</v>
      </c>
      <c r="H176" s="154"/>
      <c r="I176" s="155" t="s">
        <v>61</v>
      </c>
      <c r="J176" s="151" t="s">
        <v>6</v>
      </c>
      <c r="K176" s="151" t="s">
        <v>6</v>
      </c>
      <c r="L176" s="152" t="s">
        <v>6</v>
      </c>
      <c r="M176" s="156" t="s">
        <v>6</v>
      </c>
      <c r="N176" s="157"/>
      <c r="O176" s="158" t="str">
        <f t="shared" si="2"/>
        <v/>
      </c>
      <c r="P176" s="159" t="s">
        <v>6</v>
      </c>
      <c r="Q176" s="160" t="s">
        <v>6</v>
      </c>
      <c r="R176" s="151" t="s">
        <v>6</v>
      </c>
      <c r="S176" s="161" t="s">
        <v>6</v>
      </c>
      <c r="T176" s="162" t="s">
        <v>6</v>
      </c>
    </row>
    <row r="177" spans="1:20" x14ac:dyDescent="0.35">
      <c r="A177" s="148" t="s">
        <v>6</v>
      </c>
      <c r="B177" s="149" t="s">
        <v>6</v>
      </c>
      <c r="C177" s="150" t="s">
        <v>61</v>
      </c>
      <c r="D177" s="151" t="s">
        <v>6</v>
      </c>
      <c r="E177" s="151" t="s">
        <v>6</v>
      </c>
      <c r="F177" s="152" t="s">
        <v>6</v>
      </c>
      <c r="G177" s="153" t="s">
        <v>6</v>
      </c>
      <c r="H177" s="154"/>
      <c r="I177" s="155" t="s">
        <v>61</v>
      </c>
      <c r="J177" s="151" t="s">
        <v>6</v>
      </c>
      <c r="K177" s="151" t="s">
        <v>6</v>
      </c>
      <c r="L177" s="152" t="s">
        <v>6</v>
      </c>
      <c r="M177" s="156" t="s">
        <v>6</v>
      </c>
      <c r="N177" s="157"/>
      <c r="O177" s="158" t="str">
        <f t="shared" si="2"/>
        <v/>
      </c>
      <c r="P177" s="159" t="s">
        <v>6</v>
      </c>
      <c r="Q177" s="160" t="s">
        <v>6</v>
      </c>
      <c r="R177" s="151" t="s">
        <v>6</v>
      </c>
      <c r="S177" s="161" t="s">
        <v>6</v>
      </c>
      <c r="T177" s="162" t="s">
        <v>6</v>
      </c>
    </row>
    <row r="178" spans="1:20" x14ac:dyDescent="0.35">
      <c r="A178" s="148" t="s">
        <v>6</v>
      </c>
      <c r="B178" s="149" t="s">
        <v>6</v>
      </c>
      <c r="C178" s="150" t="s">
        <v>61</v>
      </c>
      <c r="D178" s="151" t="s">
        <v>6</v>
      </c>
      <c r="E178" s="151" t="s">
        <v>6</v>
      </c>
      <c r="F178" s="152" t="s">
        <v>6</v>
      </c>
      <c r="G178" s="153" t="s">
        <v>6</v>
      </c>
      <c r="H178" s="154"/>
      <c r="I178" s="155" t="s">
        <v>61</v>
      </c>
      <c r="J178" s="151" t="s">
        <v>6</v>
      </c>
      <c r="K178" s="151" t="s">
        <v>6</v>
      </c>
      <c r="L178" s="152" t="s">
        <v>6</v>
      </c>
      <c r="M178" s="156" t="s">
        <v>6</v>
      </c>
      <c r="N178" s="157"/>
      <c r="O178" s="158" t="str">
        <f t="shared" si="2"/>
        <v/>
      </c>
      <c r="P178" s="159" t="s">
        <v>6</v>
      </c>
      <c r="Q178" s="160" t="s">
        <v>6</v>
      </c>
      <c r="R178" s="151" t="s">
        <v>6</v>
      </c>
      <c r="S178" s="161" t="s">
        <v>6</v>
      </c>
      <c r="T178" s="162" t="s">
        <v>6</v>
      </c>
    </row>
    <row r="179" spans="1:20" x14ac:dyDescent="0.35">
      <c r="A179" s="148" t="s">
        <v>6</v>
      </c>
      <c r="B179" s="149" t="s">
        <v>6</v>
      </c>
      <c r="C179" s="150" t="s">
        <v>61</v>
      </c>
      <c r="D179" s="151" t="s">
        <v>6</v>
      </c>
      <c r="E179" s="151" t="s">
        <v>6</v>
      </c>
      <c r="F179" s="152" t="s">
        <v>6</v>
      </c>
      <c r="G179" s="153" t="s">
        <v>6</v>
      </c>
      <c r="H179" s="154"/>
      <c r="I179" s="155" t="s">
        <v>61</v>
      </c>
      <c r="J179" s="151" t="s">
        <v>6</v>
      </c>
      <c r="K179" s="151" t="s">
        <v>6</v>
      </c>
      <c r="L179" s="152" t="s">
        <v>6</v>
      </c>
      <c r="M179" s="156" t="s">
        <v>6</v>
      </c>
      <c r="N179" s="157"/>
      <c r="O179" s="158" t="str">
        <f t="shared" si="2"/>
        <v/>
      </c>
      <c r="P179" s="159" t="s">
        <v>6</v>
      </c>
      <c r="Q179" s="160" t="s">
        <v>6</v>
      </c>
      <c r="R179" s="151" t="s">
        <v>6</v>
      </c>
      <c r="S179" s="161" t="s">
        <v>6</v>
      </c>
      <c r="T179" s="162" t="s">
        <v>6</v>
      </c>
    </row>
    <row r="180" spans="1:20" x14ac:dyDescent="0.35">
      <c r="A180" s="148" t="s">
        <v>6</v>
      </c>
      <c r="B180" s="149" t="s">
        <v>6</v>
      </c>
      <c r="C180" s="150" t="s">
        <v>61</v>
      </c>
      <c r="D180" s="151" t="s">
        <v>6</v>
      </c>
      <c r="E180" s="151" t="s">
        <v>6</v>
      </c>
      <c r="F180" s="152" t="s">
        <v>6</v>
      </c>
      <c r="G180" s="153" t="s">
        <v>6</v>
      </c>
      <c r="H180" s="154"/>
      <c r="I180" s="155" t="s">
        <v>61</v>
      </c>
      <c r="J180" s="151" t="s">
        <v>6</v>
      </c>
      <c r="K180" s="151" t="s">
        <v>6</v>
      </c>
      <c r="L180" s="152" t="s">
        <v>6</v>
      </c>
      <c r="M180" s="156" t="s">
        <v>6</v>
      </c>
      <c r="N180" s="157"/>
      <c r="O180" s="158" t="str">
        <f t="shared" si="2"/>
        <v/>
      </c>
      <c r="P180" s="159" t="s">
        <v>6</v>
      </c>
      <c r="Q180" s="160" t="s">
        <v>6</v>
      </c>
      <c r="R180" s="151" t="s">
        <v>6</v>
      </c>
      <c r="S180" s="161" t="s">
        <v>6</v>
      </c>
      <c r="T180" s="162" t="s">
        <v>6</v>
      </c>
    </row>
    <row r="181" spans="1:20" x14ac:dyDescent="0.35">
      <c r="A181" s="148" t="s">
        <v>6</v>
      </c>
      <c r="B181" s="149" t="s">
        <v>6</v>
      </c>
      <c r="C181" s="150" t="s">
        <v>61</v>
      </c>
      <c r="D181" s="151" t="s">
        <v>6</v>
      </c>
      <c r="E181" s="151" t="s">
        <v>6</v>
      </c>
      <c r="F181" s="152" t="s">
        <v>6</v>
      </c>
      <c r="G181" s="153" t="s">
        <v>6</v>
      </c>
      <c r="H181" s="154"/>
      <c r="I181" s="155" t="s">
        <v>61</v>
      </c>
      <c r="J181" s="151" t="s">
        <v>6</v>
      </c>
      <c r="K181" s="151" t="s">
        <v>6</v>
      </c>
      <c r="L181" s="152" t="s">
        <v>6</v>
      </c>
      <c r="M181" s="156" t="s">
        <v>6</v>
      </c>
      <c r="N181" s="157"/>
      <c r="O181" s="158" t="str">
        <f t="shared" si="2"/>
        <v/>
      </c>
      <c r="P181" s="159" t="s">
        <v>6</v>
      </c>
      <c r="Q181" s="160" t="s">
        <v>6</v>
      </c>
      <c r="R181" s="151" t="s">
        <v>6</v>
      </c>
      <c r="S181" s="161" t="s">
        <v>6</v>
      </c>
      <c r="T181" s="162" t="s">
        <v>6</v>
      </c>
    </row>
    <row r="182" spans="1:20" x14ac:dyDescent="0.35">
      <c r="A182" s="148" t="s">
        <v>6</v>
      </c>
      <c r="B182" s="149" t="s">
        <v>6</v>
      </c>
      <c r="C182" s="150" t="s">
        <v>61</v>
      </c>
      <c r="D182" s="151" t="s">
        <v>6</v>
      </c>
      <c r="E182" s="151" t="s">
        <v>6</v>
      </c>
      <c r="F182" s="152" t="s">
        <v>6</v>
      </c>
      <c r="G182" s="153" t="s">
        <v>6</v>
      </c>
      <c r="H182" s="154"/>
      <c r="I182" s="155" t="s">
        <v>61</v>
      </c>
      <c r="J182" s="151" t="s">
        <v>6</v>
      </c>
      <c r="K182" s="151" t="s">
        <v>6</v>
      </c>
      <c r="L182" s="152" t="s">
        <v>6</v>
      </c>
      <c r="M182" s="156" t="s">
        <v>6</v>
      </c>
      <c r="N182" s="157"/>
      <c r="O182" s="158" t="str">
        <f t="shared" si="2"/>
        <v/>
      </c>
      <c r="P182" s="159" t="s">
        <v>6</v>
      </c>
      <c r="Q182" s="160" t="s">
        <v>6</v>
      </c>
      <c r="R182" s="151" t="s">
        <v>6</v>
      </c>
      <c r="S182" s="161" t="s">
        <v>6</v>
      </c>
      <c r="T182" s="162" t="s">
        <v>6</v>
      </c>
    </row>
    <row r="183" spans="1:20" x14ac:dyDescent="0.35">
      <c r="A183" s="148" t="s">
        <v>6</v>
      </c>
      <c r="B183" s="149" t="s">
        <v>6</v>
      </c>
      <c r="C183" s="150" t="s">
        <v>61</v>
      </c>
      <c r="D183" s="151" t="s">
        <v>6</v>
      </c>
      <c r="E183" s="151" t="s">
        <v>6</v>
      </c>
      <c r="F183" s="152" t="s">
        <v>6</v>
      </c>
      <c r="G183" s="153" t="s">
        <v>6</v>
      </c>
      <c r="H183" s="154"/>
      <c r="I183" s="155" t="s">
        <v>61</v>
      </c>
      <c r="J183" s="151" t="s">
        <v>6</v>
      </c>
      <c r="K183" s="151" t="s">
        <v>6</v>
      </c>
      <c r="L183" s="152" t="s">
        <v>6</v>
      </c>
      <c r="M183" s="156" t="s">
        <v>6</v>
      </c>
      <c r="N183" s="157"/>
      <c r="O183" s="158" t="str">
        <f t="shared" si="2"/>
        <v/>
      </c>
      <c r="P183" s="159" t="s">
        <v>6</v>
      </c>
      <c r="Q183" s="160" t="s">
        <v>6</v>
      </c>
      <c r="R183" s="151" t="s">
        <v>6</v>
      </c>
      <c r="S183" s="161" t="s">
        <v>6</v>
      </c>
      <c r="T183" s="162" t="s">
        <v>6</v>
      </c>
    </row>
    <row r="184" spans="1:20" x14ac:dyDescent="0.35">
      <c r="A184" s="148" t="s">
        <v>6</v>
      </c>
      <c r="B184" s="149" t="s">
        <v>6</v>
      </c>
      <c r="C184" s="150" t="s">
        <v>61</v>
      </c>
      <c r="D184" s="151" t="s">
        <v>6</v>
      </c>
      <c r="E184" s="151" t="s">
        <v>6</v>
      </c>
      <c r="F184" s="152" t="s">
        <v>6</v>
      </c>
      <c r="G184" s="153" t="s">
        <v>6</v>
      </c>
      <c r="H184" s="154"/>
      <c r="I184" s="155" t="s">
        <v>61</v>
      </c>
      <c r="J184" s="151" t="s">
        <v>6</v>
      </c>
      <c r="K184" s="151" t="s">
        <v>6</v>
      </c>
      <c r="L184" s="152" t="s">
        <v>6</v>
      </c>
      <c r="M184" s="156" t="s">
        <v>6</v>
      </c>
      <c r="N184" s="157"/>
      <c r="O184" s="158" t="str">
        <f t="shared" si="2"/>
        <v/>
      </c>
      <c r="P184" s="159" t="s">
        <v>6</v>
      </c>
      <c r="Q184" s="160" t="s">
        <v>6</v>
      </c>
      <c r="R184" s="151" t="s">
        <v>6</v>
      </c>
      <c r="S184" s="161" t="s">
        <v>6</v>
      </c>
      <c r="T184" s="162" t="s">
        <v>6</v>
      </c>
    </row>
    <row r="185" spans="1:20" x14ac:dyDescent="0.35">
      <c r="A185" s="148" t="s">
        <v>6</v>
      </c>
      <c r="B185" s="149" t="s">
        <v>6</v>
      </c>
      <c r="C185" s="150" t="s">
        <v>61</v>
      </c>
      <c r="D185" s="151" t="s">
        <v>6</v>
      </c>
      <c r="E185" s="151" t="s">
        <v>6</v>
      </c>
      <c r="F185" s="152" t="s">
        <v>6</v>
      </c>
      <c r="G185" s="153" t="s">
        <v>6</v>
      </c>
      <c r="H185" s="154"/>
      <c r="I185" s="155" t="s">
        <v>61</v>
      </c>
      <c r="J185" s="151" t="s">
        <v>6</v>
      </c>
      <c r="K185" s="151" t="s">
        <v>6</v>
      </c>
      <c r="L185" s="152" t="s">
        <v>6</v>
      </c>
      <c r="M185" s="156" t="s">
        <v>6</v>
      </c>
      <c r="N185" s="157"/>
      <c r="O185" s="158" t="str">
        <f t="shared" si="2"/>
        <v/>
      </c>
      <c r="P185" s="159" t="s">
        <v>6</v>
      </c>
      <c r="Q185" s="160" t="s">
        <v>6</v>
      </c>
      <c r="R185" s="151" t="s">
        <v>6</v>
      </c>
      <c r="S185" s="161" t="s">
        <v>6</v>
      </c>
      <c r="T185" s="162" t="s">
        <v>6</v>
      </c>
    </row>
    <row r="186" spans="1:20" x14ac:dyDescent="0.35">
      <c r="A186" s="148" t="s">
        <v>6</v>
      </c>
      <c r="B186" s="149" t="s">
        <v>6</v>
      </c>
      <c r="C186" s="150" t="s">
        <v>61</v>
      </c>
      <c r="D186" s="151" t="s">
        <v>6</v>
      </c>
      <c r="E186" s="151" t="s">
        <v>6</v>
      </c>
      <c r="F186" s="152" t="s">
        <v>6</v>
      </c>
      <c r="G186" s="153" t="s">
        <v>6</v>
      </c>
      <c r="H186" s="154"/>
      <c r="I186" s="155" t="s">
        <v>61</v>
      </c>
      <c r="J186" s="151" t="s">
        <v>6</v>
      </c>
      <c r="K186" s="151" t="s">
        <v>6</v>
      </c>
      <c r="L186" s="152" t="s">
        <v>6</v>
      </c>
      <c r="M186" s="156" t="s">
        <v>6</v>
      </c>
      <c r="N186" s="157"/>
      <c r="O186" s="158" t="str">
        <f t="shared" si="2"/>
        <v/>
      </c>
      <c r="P186" s="159" t="s">
        <v>6</v>
      </c>
      <c r="Q186" s="160" t="s">
        <v>6</v>
      </c>
      <c r="R186" s="151" t="s">
        <v>6</v>
      </c>
      <c r="S186" s="161" t="s">
        <v>6</v>
      </c>
      <c r="T186" s="162" t="s">
        <v>6</v>
      </c>
    </row>
    <row r="187" spans="1:20" x14ac:dyDescent="0.35">
      <c r="A187" s="148" t="s">
        <v>6</v>
      </c>
      <c r="B187" s="149" t="s">
        <v>6</v>
      </c>
      <c r="C187" s="150" t="s">
        <v>61</v>
      </c>
      <c r="D187" s="151" t="s">
        <v>6</v>
      </c>
      <c r="E187" s="151" t="s">
        <v>6</v>
      </c>
      <c r="F187" s="152" t="s">
        <v>6</v>
      </c>
      <c r="G187" s="153" t="s">
        <v>6</v>
      </c>
      <c r="H187" s="154"/>
      <c r="I187" s="155" t="s">
        <v>61</v>
      </c>
      <c r="J187" s="151" t="s">
        <v>6</v>
      </c>
      <c r="K187" s="151" t="s">
        <v>6</v>
      </c>
      <c r="L187" s="152" t="s">
        <v>6</v>
      </c>
      <c r="M187" s="156" t="s">
        <v>6</v>
      </c>
      <c r="N187" s="157"/>
      <c r="O187" s="158" t="str">
        <f t="shared" si="2"/>
        <v/>
      </c>
      <c r="P187" s="159" t="s">
        <v>6</v>
      </c>
      <c r="Q187" s="160" t="s">
        <v>6</v>
      </c>
      <c r="R187" s="151" t="s">
        <v>6</v>
      </c>
      <c r="S187" s="161" t="s">
        <v>6</v>
      </c>
      <c r="T187" s="162" t="s">
        <v>6</v>
      </c>
    </row>
    <row r="188" spans="1:20" x14ac:dyDescent="0.35">
      <c r="A188" s="148" t="s">
        <v>6</v>
      </c>
      <c r="B188" s="149" t="s">
        <v>6</v>
      </c>
      <c r="C188" s="150" t="s">
        <v>61</v>
      </c>
      <c r="D188" s="151" t="s">
        <v>6</v>
      </c>
      <c r="E188" s="151" t="s">
        <v>6</v>
      </c>
      <c r="F188" s="152" t="s">
        <v>6</v>
      </c>
      <c r="G188" s="153" t="s">
        <v>6</v>
      </c>
      <c r="H188" s="154"/>
      <c r="I188" s="155" t="s">
        <v>61</v>
      </c>
      <c r="J188" s="151" t="s">
        <v>6</v>
      </c>
      <c r="K188" s="151" t="s">
        <v>6</v>
      </c>
      <c r="L188" s="152" t="s">
        <v>6</v>
      </c>
      <c r="M188" s="156" t="s">
        <v>6</v>
      </c>
      <c r="N188" s="157"/>
      <c r="O188" s="158" t="str">
        <f t="shared" si="2"/>
        <v/>
      </c>
      <c r="P188" s="159" t="s">
        <v>6</v>
      </c>
      <c r="Q188" s="160" t="s">
        <v>6</v>
      </c>
      <c r="R188" s="151" t="s">
        <v>6</v>
      </c>
      <c r="S188" s="161" t="s">
        <v>6</v>
      </c>
      <c r="T188" s="162" t="s">
        <v>6</v>
      </c>
    </row>
    <row r="189" spans="1:20" x14ac:dyDescent="0.35">
      <c r="A189" s="148" t="s">
        <v>6</v>
      </c>
      <c r="B189" s="149" t="s">
        <v>6</v>
      </c>
      <c r="C189" s="150" t="s">
        <v>61</v>
      </c>
      <c r="D189" s="151" t="s">
        <v>6</v>
      </c>
      <c r="E189" s="151" t="s">
        <v>6</v>
      </c>
      <c r="F189" s="152" t="s">
        <v>6</v>
      </c>
      <c r="G189" s="153" t="s">
        <v>6</v>
      </c>
      <c r="H189" s="154"/>
      <c r="I189" s="155" t="s">
        <v>61</v>
      </c>
      <c r="J189" s="151" t="s">
        <v>6</v>
      </c>
      <c r="K189" s="151" t="s">
        <v>6</v>
      </c>
      <c r="L189" s="152" t="s">
        <v>6</v>
      </c>
      <c r="M189" s="156" t="s">
        <v>6</v>
      </c>
      <c r="N189" s="157"/>
      <c r="O189" s="158" t="str">
        <f t="shared" si="2"/>
        <v/>
      </c>
      <c r="P189" s="159" t="s">
        <v>6</v>
      </c>
      <c r="Q189" s="160" t="s">
        <v>6</v>
      </c>
      <c r="R189" s="151" t="s">
        <v>6</v>
      </c>
      <c r="S189" s="161" t="s">
        <v>6</v>
      </c>
      <c r="T189" s="162" t="s">
        <v>6</v>
      </c>
    </row>
    <row r="190" spans="1:20" x14ac:dyDescent="0.35">
      <c r="A190" s="148" t="s">
        <v>6</v>
      </c>
      <c r="B190" s="149" t="s">
        <v>6</v>
      </c>
      <c r="C190" s="150" t="s">
        <v>61</v>
      </c>
      <c r="D190" s="151" t="s">
        <v>6</v>
      </c>
      <c r="E190" s="151" t="s">
        <v>6</v>
      </c>
      <c r="F190" s="152" t="s">
        <v>6</v>
      </c>
      <c r="G190" s="153" t="s">
        <v>6</v>
      </c>
      <c r="H190" s="154"/>
      <c r="I190" s="155" t="s">
        <v>61</v>
      </c>
      <c r="J190" s="151" t="s">
        <v>6</v>
      </c>
      <c r="K190" s="151" t="s">
        <v>6</v>
      </c>
      <c r="L190" s="152" t="s">
        <v>6</v>
      </c>
      <c r="M190" s="156" t="s">
        <v>6</v>
      </c>
      <c r="N190" s="157"/>
      <c r="O190" s="158" t="str">
        <f t="shared" si="2"/>
        <v/>
      </c>
      <c r="P190" s="159" t="s">
        <v>6</v>
      </c>
      <c r="Q190" s="160" t="s">
        <v>6</v>
      </c>
      <c r="R190" s="151" t="s">
        <v>6</v>
      </c>
      <c r="S190" s="161" t="s">
        <v>6</v>
      </c>
      <c r="T190" s="162" t="s">
        <v>6</v>
      </c>
    </row>
    <row r="191" spans="1:20" x14ac:dyDescent="0.35">
      <c r="A191" s="148" t="s">
        <v>6</v>
      </c>
      <c r="B191" s="149" t="s">
        <v>6</v>
      </c>
      <c r="C191" s="150" t="s">
        <v>61</v>
      </c>
      <c r="D191" s="151" t="s">
        <v>6</v>
      </c>
      <c r="E191" s="151" t="s">
        <v>6</v>
      </c>
      <c r="F191" s="152" t="s">
        <v>6</v>
      </c>
      <c r="G191" s="153" t="s">
        <v>6</v>
      </c>
      <c r="H191" s="154"/>
      <c r="I191" s="155" t="s">
        <v>61</v>
      </c>
      <c r="J191" s="151" t="s">
        <v>6</v>
      </c>
      <c r="K191" s="151" t="s">
        <v>6</v>
      </c>
      <c r="L191" s="152" t="s">
        <v>6</v>
      </c>
      <c r="M191" s="156" t="s">
        <v>6</v>
      </c>
      <c r="N191" s="157"/>
      <c r="O191" s="158" t="str">
        <f t="shared" si="2"/>
        <v/>
      </c>
      <c r="P191" s="159" t="s">
        <v>6</v>
      </c>
      <c r="Q191" s="160" t="s">
        <v>6</v>
      </c>
      <c r="R191" s="151" t="s">
        <v>6</v>
      </c>
      <c r="S191" s="161" t="s">
        <v>6</v>
      </c>
      <c r="T191" s="162" t="s">
        <v>6</v>
      </c>
    </row>
    <row r="192" spans="1:20" x14ac:dyDescent="0.35">
      <c r="A192" s="148" t="s">
        <v>6</v>
      </c>
      <c r="B192" s="149" t="s">
        <v>6</v>
      </c>
      <c r="C192" s="150" t="s">
        <v>61</v>
      </c>
      <c r="D192" s="151" t="s">
        <v>6</v>
      </c>
      <c r="E192" s="151" t="s">
        <v>6</v>
      </c>
      <c r="F192" s="152" t="s">
        <v>6</v>
      </c>
      <c r="G192" s="153" t="s">
        <v>6</v>
      </c>
      <c r="H192" s="154"/>
      <c r="I192" s="155" t="s">
        <v>61</v>
      </c>
      <c r="J192" s="151" t="s">
        <v>6</v>
      </c>
      <c r="K192" s="151" t="s">
        <v>6</v>
      </c>
      <c r="L192" s="152" t="s">
        <v>6</v>
      </c>
      <c r="M192" s="156" t="s">
        <v>6</v>
      </c>
      <c r="N192" s="157"/>
      <c r="O192" s="158" t="str">
        <f t="shared" si="2"/>
        <v/>
      </c>
      <c r="P192" s="159" t="s">
        <v>6</v>
      </c>
      <c r="Q192" s="160" t="s">
        <v>6</v>
      </c>
      <c r="R192" s="151" t="s">
        <v>6</v>
      </c>
      <c r="S192" s="161" t="s">
        <v>6</v>
      </c>
      <c r="T192" s="162" t="s">
        <v>6</v>
      </c>
    </row>
    <row r="193" spans="1:20" x14ac:dyDescent="0.35">
      <c r="A193" s="148" t="s">
        <v>6</v>
      </c>
      <c r="B193" s="149" t="s">
        <v>6</v>
      </c>
      <c r="C193" s="150" t="s">
        <v>61</v>
      </c>
      <c r="D193" s="151" t="s">
        <v>6</v>
      </c>
      <c r="E193" s="151" t="s">
        <v>6</v>
      </c>
      <c r="F193" s="152" t="s">
        <v>6</v>
      </c>
      <c r="G193" s="153" t="s">
        <v>6</v>
      </c>
      <c r="H193" s="154"/>
      <c r="I193" s="155" t="s">
        <v>61</v>
      </c>
      <c r="J193" s="151" t="s">
        <v>6</v>
      </c>
      <c r="K193" s="151" t="s">
        <v>6</v>
      </c>
      <c r="L193" s="152" t="s">
        <v>6</v>
      </c>
      <c r="M193" s="156" t="s">
        <v>6</v>
      </c>
      <c r="N193" s="157"/>
      <c r="O193" s="158" t="str">
        <f t="shared" si="2"/>
        <v/>
      </c>
      <c r="P193" s="159" t="s">
        <v>6</v>
      </c>
      <c r="Q193" s="160" t="s">
        <v>6</v>
      </c>
      <c r="R193" s="151" t="s">
        <v>6</v>
      </c>
      <c r="S193" s="161" t="s">
        <v>6</v>
      </c>
      <c r="T193" s="162" t="s">
        <v>6</v>
      </c>
    </row>
    <row r="194" spans="1:20" x14ac:dyDescent="0.35">
      <c r="A194" s="148" t="s">
        <v>6</v>
      </c>
      <c r="B194" s="149" t="s">
        <v>6</v>
      </c>
      <c r="C194" s="150" t="s">
        <v>61</v>
      </c>
      <c r="D194" s="151" t="s">
        <v>6</v>
      </c>
      <c r="E194" s="151" t="s">
        <v>6</v>
      </c>
      <c r="F194" s="152" t="s">
        <v>6</v>
      </c>
      <c r="G194" s="153" t="s">
        <v>6</v>
      </c>
      <c r="H194" s="154"/>
      <c r="I194" s="155" t="s">
        <v>61</v>
      </c>
      <c r="J194" s="151" t="s">
        <v>6</v>
      </c>
      <c r="K194" s="151" t="s">
        <v>6</v>
      </c>
      <c r="L194" s="152" t="s">
        <v>6</v>
      </c>
      <c r="M194" s="156" t="s">
        <v>6</v>
      </c>
      <c r="N194" s="157"/>
      <c r="O194" s="158" t="str">
        <f t="shared" si="2"/>
        <v/>
      </c>
      <c r="P194" s="159" t="s">
        <v>6</v>
      </c>
      <c r="Q194" s="160" t="s">
        <v>6</v>
      </c>
      <c r="R194" s="151" t="s">
        <v>6</v>
      </c>
      <c r="S194" s="161" t="s">
        <v>6</v>
      </c>
      <c r="T194" s="162" t="s">
        <v>6</v>
      </c>
    </row>
    <row r="195" spans="1:20" x14ac:dyDescent="0.35">
      <c r="A195" s="148" t="s">
        <v>6</v>
      </c>
      <c r="B195" s="149" t="s">
        <v>6</v>
      </c>
      <c r="C195" s="150" t="s">
        <v>61</v>
      </c>
      <c r="D195" s="151" t="s">
        <v>6</v>
      </c>
      <c r="E195" s="151" t="s">
        <v>6</v>
      </c>
      <c r="F195" s="152" t="s">
        <v>6</v>
      </c>
      <c r="G195" s="153" t="s">
        <v>6</v>
      </c>
      <c r="H195" s="154"/>
      <c r="I195" s="155" t="s">
        <v>61</v>
      </c>
      <c r="J195" s="151" t="s">
        <v>6</v>
      </c>
      <c r="K195" s="151" t="s">
        <v>6</v>
      </c>
      <c r="L195" s="152" t="s">
        <v>6</v>
      </c>
      <c r="M195" s="156" t="s">
        <v>6</v>
      </c>
      <c r="N195" s="157"/>
      <c r="O195" s="158" t="str">
        <f t="shared" si="2"/>
        <v/>
      </c>
      <c r="P195" s="159" t="s">
        <v>6</v>
      </c>
      <c r="Q195" s="160" t="s">
        <v>6</v>
      </c>
      <c r="R195" s="151" t="s">
        <v>6</v>
      </c>
      <c r="S195" s="161" t="s">
        <v>6</v>
      </c>
      <c r="T195" s="162" t="s">
        <v>6</v>
      </c>
    </row>
    <row r="196" spans="1:20" x14ac:dyDescent="0.35">
      <c r="A196" s="148" t="s">
        <v>6</v>
      </c>
      <c r="B196" s="149" t="s">
        <v>6</v>
      </c>
      <c r="C196" s="150" t="s">
        <v>61</v>
      </c>
      <c r="D196" s="151" t="s">
        <v>6</v>
      </c>
      <c r="E196" s="151" t="s">
        <v>6</v>
      </c>
      <c r="F196" s="152" t="s">
        <v>6</v>
      </c>
      <c r="G196" s="153" t="s">
        <v>6</v>
      </c>
      <c r="H196" s="154"/>
      <c r="I196" s="155" t="s">
        <v>61</v>
      </c>
      <c r="J196" s="151" t="s">
        <v>6</v>
      </c>
      <c r="K196" s="151" t="s">
        <v>6</v>
      </c>
      <c r="L196" s="152" t="s">
        <v>6</v>
      </c>
      <c r="M196" s="156" t="s">
        <v>6</v>
      </c>
      <c r="N196" s="157"/>
      <c r="O196" s="158" t="str">
        <f t="shared" si="2"/>
        <v/>
      </c>
      <c r="P196" s="159" t="s">
        <v>6</v>
      </c>
      <c r="Q196" s="160" t="s">
        <v>6</v>
      </c>
      <c r="R196" s="151" t="s">
        <v>6</v>
      </c>
      <c r="S196" s="161" t="s">
        <v>6</v>
      </c>
      <c r="T196" s="162" t="s">
        <v>6</v>
      </c>
    </row>
    <row r="197" spans="1:20" x14ac:dyDescent="0.35">
      <c r="A197" s="148" t="s">
        <v>6</v>
      </c>
      <c r="B197" s="149" t="s">
        <v>6</v>
      </c>
      <c r="C197" s="150" t="s">
        <v>61</v>
      </c>
      <c r="D197" s="151" t="s">
        <v>6</v>
      </c>
      <c r="E197" s="151" t="s">
        <v>6</v>
      </c>
      <c r="F197" s="152" t="s">
        <v>6</v>
      </c>
      <c r="G197" s="153" t="s">
        <v>6</v>
      </c>
      <c r="H197" s="154"/>
      <c r="I197" s="155" t="s">
        <v>61</v>
      </c>
      <c r="J197" s="151" t="s">
        <v>6</v>
      </c>
      <c r="K197" s="151" t="s">
        <v>6</v>
      </c>
      <c r="L197" s="152" t="s">
        <v>6</v>
      </c>
      <c r="M197" s="156" t="s">
        <v>6</v>
      </c>
      <c r="N197" s="157"/>
      <c r="O197" s="158" t="str">
        <f t="shared" ref="O197:O202" si="3">IF(OR(D197="",D197="-",J197="",J197="-"),"",D197-J197)</f>
        <v/>
      </c>
      <c r="P197" s="159" t="s">
        <v>6</v>
      </c>
      <c r="Q197" s="160" t="s">
        <v>6</v>
      </c>
      <c r="R197" s="151" t="s">
        <v>6</v>
      </c>
      <c r="S197" s="161" t="s">
        <v>6</v>
      </c>
      <c r="T197" s="162" t="s">
        <v>6</v>
      </c>
    </row>
    <row r="198" spans="1:20" x14ac:dyDescent="0.35">
      <c r="A198" s="148" t="s">
        <v>6</v>
      </c>
      <c r="B198" s="149" t="s">
        <v>6</v>
      </c>
      <c r="C198" s="150" t="s">
        <v>61</v>
      </c>
      <c r="D198" s="151" t="s">
        <v>6</v>
      </c>
      <c r="E198" s="151" t="s">
        <v>6</v>
      </c>
      <c r="F198" s="152" t="s">
        <v>6</v>
      </c>
      <c r="G198" s="153" t="s">
        <v>6</v>
      </c>
      <c r="H198" s="154"/>
      <c r="I198" s="155" t="s">
        <v>61</v>
      </c>
      <c r="J198" s="151" t="s">
        <v>6</v>
      </c>
      <c r="K198" s="151" t="s">
        <v>6</v>
      </c>
      <c r="L198" s="152" t="s">
        <v>6</v>
      </c>
      <c r="M198" s="156" t="s">
        <v>6</v>
      </c>
      <c r="N198" s="157"/>
      <c r="O198" s="158" t="str">
        <f t="shared" si="3"/>
        <v/>
      </c>
      <c r="P198" s="159" t="s">
        <v>6</v>
      </c>
      <c r="Q198" s="160" t="s">
        <v>6</v>
      </c>
      <c r="R198" s="151" t="s">
        <v>6</v>
      </c>
      <c r="S198" s="161" t="s">
        <v>6</v>
      </c>
      <c r="T198" s="162" t="s">
        <v>6</v>
      </c>
    </row>
    <row r="199" spans="1:20" x14ac:dyDescent="0.35">
      <c r="A199" s="148" t="s">
        <v>6</v>
      </c>
      <c r="B199" s="149" t="s">
        <v>6</v>
      </c>
      <c r="C199" s="150" t="s">
        <v>61</v>
      </c>
      <c r="D199" s="151" t="s">
        <v>6</v>
      </c>
      <c r="E199" s="151" t="s">
        <v>6</v>
      </c>
      <c r="F199" s="152" t="s">
        <v>6</v>
      </c>
      <c r="G199" s="153" t="s">
        <v>6</v>
      </c>
      <c r="H199" s="154"/>
      <c r="I199" s="155" t="s">
        <v>61</v>
      </c>
      <c r="J199" s="151" t="s">
        <v>6</v>
      </c>
      <c r="K199" s="151" t="s">
        <v>6</v>
      </c>
      <c r="L199" s="152" t="s">
        <v>6</v>
      </c>
      <c r="M199" s="156" t="s">
        <v>6</v>
      </c>
      <c r="N199" s="157"/>
      <c r="O199" s="158" t="str">
        <f t="shared" si="3"/>
        <v/>
      </c>
      <c r="P199" s="159" t="s">
        <v>6</v>
      </c>
      <c r="Q199" s="160" t="s">
        <v>6</v>
      </c>
      <c r="R199" s="151" t="s">
        <v>6</v>
      </c>
      <c r="S199" s="161" t="s">
        <v>6</v>
      </c>
      <c r="T199" s="162" t="s">
        <v>6</v>
      </c>
    </row>
    <row r="200" spans="1:20" x14ac:dyDescent="0.35">
      <c r="A200" s="148" t="s">
        <v>6</v>
      </c>
      <c r="B200" s="149" t="s">
        <v>6</v>
      </c>
      <c r="C200" s="150" t="s">
        <v>61</v>
      </c>
      <c r="D200" s="151" t="s">
        <v>6</v>
      </c>
      <c r="E200" s="151" t="s">
        <v>6</v>
      </c>
      <c r="F200" s="152" t="s">
        <v>6</v>
      </c>
      <c r="G200" s="153" t="s">
        <v>6</v>
      </c>
      <c r="H200" s="154"/>
      <c r="I200" s="155" t="s">
        <v>61</v>
      </c>
      <c r="J200" s="151" t="s">
        <v>6</v>
      </c>
      <c r="K200" s="151" t="s">
        <v>6</v>
      </c>
      <c r="L200" s="152" t="s">
        <v>6</v>
      </c>
      <c r="M200" s="156" t="s">
        <v>6</v>
      </c>
      <c r="N200" s="157"/>
      <c r="O200" s="158" t="str">
        <f t="shared" si="3"/>
        <v/>
      </c>
      <c r="P200" s="159" t="s">
        <v>6</v>
      </c>
      <c r="Q200" s="160" t="s">
        <v>6</v>
      </c>
      <c r="R200" s="151" t="s">
        <v>6</v>
      </c>
      <c r="S200" s="161" t="s">
        <v>6</v>
      </c>
      <c r="T200" s="162" t="s">
        <v>6</v>
      </c>
    </row>
    <row r="201" spans="1:20" x14ac:dyDescent="0.35">
      <c r="A201" s="148" t="s">
        <v>6</v>
      </c>
      <c r="B201" s="149" t="s">
        <v>6</v>
      </c>
      <c r="C201" s="150" t="s">
        <v>61</v>
      </c>
      <c r="D201" s="151" t="s">
        <v>6</v>
      </c>
      <c r="E201" s="151" t="s">
        <v>6</v>
      </c>
      <c r="F201" s="152" t="s">
        <v>6</v>
      </c>
      <c r="G201" s="153" t="s">
        <v>6</v>
      </c>
      <c r="H201" s="154"/>
      <c r="I201" s="155" t="s">
        <v>61</v>
      </c>
      <c r="J201" s="151" t="s">
        <v>6</v>
      </c>
      <c r="K201" s="151" t="s">
        <v>6</v>
      </c>
      <c r="L201" s="152" t="s">
        <v>6</v>
      </c>
      <c r="M201" s="156" t="s">
        <v>6</v>
      </c>
      <c r="N201" s="157"/>
      <c r="O201" s="158" t="str">
        <f t="shared" si="3"/>
        <v/>
      </c>
      <c r="P201" s="159" t="s">
        <v>6</v>
      </c>
      <c r="Q201" s="160" t="s">
        <v>6</v>
      </c>
      <c r="R201" s="151" t="s">
        <v>6</v>
      </c>
      <c r="S201" s="161" t="s">
        <v>6</v>
      </c>
      <c r="T201" s="162" t="s">
        <v>6</v>
      </c>
    </row>
    <row r="202" spans="1:20" ht="15" thickBot="1" x14ac:dyDescent="0.4">
      <c r="A202" s="148" t="s">
        <v>6</v>
      </c>
      <c r="B202" s="149" t="s">
        <v>6</v>
      </c>
      <c r="C202" s="150" t="s">
        <v>61</v>
      </c>
      <c r="D202" s="151" t="s">
        <v>6</v>
      </c>
      <c r="E202" s="151" t="s">
        <v>6</v>
      </c>
      <c r="F202" s="152" t="s">
        <v>6</v>
      </c>
      <c r="G202" s="153" t="s">
        <v>6</v>
      </c>
      <c r="H202" s="154"/>
      <c r="I202" s="155" t="s">
        <v>61</v>
      </c>
      <c r="J202" s="151" t="s">
        <v>6</v>
      </c>
      <c r="K202" s="151" t="s">
        <v>6</v>
      </c>
      <c r="L202" s="152" t="s">
        <v>6</v>
      </c>
      <c r="M202" s="156" t="s">
        <v>6</v>
      </c>
      <c r="N202" s="157"/>
      <c r="O202" s="158" t="str">
        <f t="shared" si="3"/>
        <v/>
      </c>
      <c r="P202" s="159" t="s">
        <v>6</v>
      </c>
      <c r="Q202" s="160" t="s">
        <v>6</v>
      </c>
      <c r="R202" s="151" t="s">
        <v>6</v>
      </c>
      <c r="S202" s="161" t="s">
        <v>6</v>
      </c>
      <c r="T202" s="162" t="s">
        <v>6</v>
      </c>
    </row>
    <row r="203" spans="1:20" x14ac:dyDescent="0.35">
      <c r="A203" s="163" t="s">
        <v>92</v>
      </c>
      <c r="B203" s="164">
        <f>IF(SUM(B133:B202)=0,"-",AVERAGE(B133:B202))</f>
        <v>24</v>
      </c>
      <c r="C203" s="165" t="s">
        <v>61</v>
      </c>
      <c r="D203" s="166">
        <f>IF(SUM(D133:D202)=0,0,AVERAGE(D133:D202))</f>
        <v>71.160714285714292</v>
      </c>
      <c r="E203" s="166">
        <f>IF(SUM(E133:E202)=0,"-",AVERAGE(E133:E202))</f>
        <v>6.7299999999999986</v>
      </c>
      <c r="F203" s="167">
        <f>IF(SUM(F133:F202)=0,"-",AVERAGE(F133:F202))</f>
        <v>255.19964285714286</v>
      </c>
      <c r="G203" s="168" t="str">
        <f>IF(SUM(G133:G202)=0,"-",AVERAGE(G133:G202))</f>
        <v>-</v>
      </c>
      <c r="H203" s="167"/>
      <c r="I203" s="169" t="s">
        <v>61</v>
      </c>
      <c r="J203" s="166">
        <f>IF(SUM(J133:J202)=0,0,AVERAGE(J133:J202))</f>
        <v>45.66857142857144</v>
      </c>
      <c r="K203" s="166">
        <f>IF(SUM(K133:K202)=0,"-",AVERAGE(K133:K202))</f>
        <v>4.53</v>
      </c>
      <c r="L203" s="167">
        <f>IF(SUM(L133:L202)=0,"-",AVERAGE(L133:L202))</f>
        <v>254.39857142857139</v>
      </c>
      <c r="M203" s="167" t="str">
        <f>IF(SUM(M133:M202)=0,"-",AVERAGE(M133:M202))</f>
        <v>-</v>
      </c>
      <c r="N203" s="170"/>
      <c r="O203" s="171">
        <f t="shared" ref="O203:T203" si="4">IF(SUM(O133:O202)=0,"-",AVERAGE(O133:O202))</f>
        <v>25.492142857142859</v>
      </c>
      <c r="P203" s="168">
        <f t="shared" si="4"/>
        <v>0.80107142857142832</v>
      </c>
      <c r="Q203" s="167" t="str">
        <f t="shared" si="4"/>
        <v>-</v>
      </c>
      <c r="R203" s="167" t="str">
        <f t="shared" si="4"/>
        <v>-</v>
      </c>
      <c r="S203" s="172" t="str">
        <f t="shared" si="4"/>
        <v>-</v>
      </c>
      <c r="T203" s="173">
        <f t="shared" si="4"/>
        <v>6.5438571428571413</v>
      </c>
    </row>
    <row r="204" spans="1:20" ht="15" thickBot="1" x14ac:dyDescent="0.4">
      <c r="A204" s="174" t="s">
        <v>93</v>
      </c>
      <c r="B204" s="175">
        <f>SUM(B133:B202)</f>
        <v>672</v>
      </c>
      <c r="C204" s="174"/>
      <c r="D204" s="176"/>
      <c r="E204" s="176"/>
      <c r="F204" s="177">
        <f>SUM(F133:F202)</f>
        <v>7145.59</v>
      </c>
      <c r="G204" s="178">
        <f>SUM(G133:G202)</f>
        <v>0</v>
      </c>
      <c r="H204" s="179"/>
      <c r="I204" s="176"/>
      <c r="J204" s="176"/>
      <c r="K204" s="176"/>
      <c r="L204" s="180">
        <f>SUM(L133:L202)</f>
        <v>7123.1599999999989</v>
      </c>
      <c r="M204" s="181">
        <f>SUM(M133:M202)</f>
        <v>0</v>
      </c>
      <c r="N204" s="182"/>
      <c r="O204" s="174"/>
      <c r="P204" s="183">
        <f>SUM(P133:P202)</f>
        <v>22.429999999999993</v>
      </c>
      <c r="Q204" s="179">
        <f>SUM(Q133:Q202)</f>
        <v>0</v>
      </c>
      <c r="R204" s="176">
        <f>SUM(R133:R202)</f>
        <v>0</v>
      </c>
      <c r="S204" s="182">
        <f>SUM(S133:S202)</f>
        <v>0</v>
      </c>
      <c r="T204" s="184">
        <f>SUM(T133:T202)</f>
        <v>183.22799999999995</v>
      </c>
    </row>
    <row r="205" spans="1:20" x14ac:dyDescent="0.35">
      <c r="A205" s="93">
        <f>70-COUNTIF(A133:A202,"")</f>
        <v>28</v>
      </c>
      <c r="B205" s="93">
        <f>COUNT(B133:B202)</f>
        <v>28</v>
      </c>
      <c r="C205" s="93">
        <f>A205-B205</f>
        <v>0</v>
      </c>
      <c r="D205" s="93" t="s">
        <v>94</v>
      </c>
      <c r="E205" s="93">
        <v>8</v>
      </c>
      <c r="F205" s="94">
        <f>AVERAGE(F154:F160)</f>
        <v>254.87571428571428</v>
      </c>
      <c r="G205" s="94"/>
      <c r="H205" s="93"/>
      <c r="I205" s="93"/>
      <c r="J205" s="93"/>
      <c r="K205" s="93"/>
      <c r="L205" s="94">
        <f>AVERAGE(L154:L160)</f>
        <v>254.27857142857144</v>
      </c>
      <c r="M205" s="94"/>
      <c r="N205" s="113"/>
      <c r="O205" s="113"/>
      <c r="P205" s="94">
        <f>AVERAGE(P154:P160)</f>
        <v>0.59714285714285709</v>
      </c>
      <c r="Q205" s="94"/>
      <c r="R205" s="94"/>
      <c r="S205" s="113"/>
      <c r="T205" s="97">
        <f>AVERAGE(T154:T160)</f>
        <v>5.5697142857142854</v>
      </c>
    </row>
    <row r="206" spans="1:20" x14ac:dyDescent="0.35">
      <c r="A206" s="22" t="s">
        <v>95</v>
      </c>
      <c r="B206" s="22"/>
      <c r="C206" s="22"/>
      <c r="D206" s="22"/>
      <c r="E206" s="22"/>
      <c r="F206" s="98"/>
      <c r="G206" s="98"/>
      <c r="H206" s="22"/>
      <c r="I206" s="22"/>
      <c r="J206" s="22"/>
      <c r="K206" s="22"/>
      <c r="L206" s="98"/>
      <c r="M206" s="22"/>
      <c r="N206" s="22"/>
      <c r="O206" s="22"/>
      <c r="P206" s="98"/>
      <c r="Q206" s="22"/>
      <c r="R206" s="22"/>
      <c r="S206" s="22"/>
      <c r="T206" s="22">
        <v>0</v>
      </c>
    </row>
    <row r="207" spans="1:20" x14ac:dyDescent="0.35">
      <c r="A207" s="99" t="s">
        <v>96</v>
      </c>
      <c r="B207" s="99"/>
      <c r="C207" s="99"/>
      <c r="D207" s="99"/>
      <c r="E207" s="99"/>
      <c r="F207" s="100"/>
      <c r="G207" s="100"/>
      <c r="H207" s="99"/>
      <c r="I207" s="99"/>
      <c r="J207" s="99"/>
      <c r="K207" s="99"/>
      <c r="L207" s="100"/>
      <c r="M207" s="99"/>
      <c r="N207" s="99"/>
      <c r="O207" s="99"/>
      <c r="P207" s="100"/>
      <c r="Q207" s="99"/>
      <c r="R207" s="99"/>
      <c r="S207" s="99"/>
      <c r="T207" s="99">
        <v>0</v>
      </c>
    </row>
    <row r="208" spans="1:20" ht="15.5" x14ac:dyDescent="0.35">
      <c r="A208" s="104" t="s">
        <v>93</v>
      </c>
      <c r="B208" s="104"/>
      <c r="C208" s="104"/>
      <c r="D208" s="104"/>
      <c r="E208" s="104"/>
      <c r="F208" s="102"/>
      <c r="G208" s="102"/>
      <c r="H208" s="104"/>
      <c r="I208" s="104"/>
      <c r="J208" s="104"/>
      <c r="K208" s="104"/>
      <c r="L208" s="102"/>
      <c r="M208" s="104"/>
      <c r="N208" s="104"/>
      <c r="O208" s="104"/>
      <c r="P208" s="102"/>
      <c r="Q208" s="104"/>
      <c r="R208" s="104"/>
      <c r="S208" s="104"/>
      <c r="T208" s="104">
        <f>T204+T206-T207</f>
        <v>183.22799999999995</v>
      </c>
    </row>
    <row r="209" spans="1:20" x14ac:dyDescent="0.35">
      <c r="A209" s="96"/>
      <c r="B209" s="96"/>
      <c r="C209" s="105"/>
      <c r="D209" s="105"/>
      <c r="E209" s="105"/>
      <c r="F209" s="96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96"/>
      <c r="S209" s="24"/>
      <c r="T209" s="114"/>
    </row>
    <row r="210" spans="1:20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x14ac:dyDescent="0.35">
      <c r="A211" s="3" t="s">
        <v>99</v>
      </c>
      <c r="B211" s="3"/>
      <c r="C211" s="3"/>
      <c r="D211" s="3"/>
      <c r="E211" s="3"/>
      <c r="F211" s="17">
        <f>24*(B205)-B204-B128*24</f>
        <v>0</v>
      </c>
      <c r="G211" s="3" t="s">
        <v>100</v>
      </c>
      <c r="H211" s="3" t="s">
        <v>100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x14ac:dyDescent="0.35">
      <c r="A213" s="3" t="s">
        <v>134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 t="s">
        <v>104</v>
      </c>
      <c r="P213" s="3"/>
      <c r="Q213" s="3"/>
      <c r="R213" s="3"/>
      <c r="S213" s="3"/>
      <c r="T213" s="3"/>
    </row>
    <row r="214" spans="1:20" x14ac:dyDescent="0.35">
      <c r="A214" s="3" t="s">
        <v>103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 t="s">
        <v>104</v>
      </c>
      <c r="P214" s="3"/>
      <c r="Q214" s="3"/>
      <c r="R214" s="3"/>
      <c r="S214" s="3"/>
      <c r="T214" s="3"/>
    </row>
    <row r="215" spans="1:20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35">
      <c r="A216" s="3" t="s">
        <v>135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35">
      <c r="A217" s="3" t="s">
        <v>106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6" t="s">
        <v>107</v>
      </c>
    </row>
  </sheetData>
  <mergeCells count="6">
    <mergeCell ref="A112:O112"/>
    <mergeCell ref="C130:G130"/>
    <mergeCell ref="I130:M130"/>
    <mergeCell ref="A2:O2"/>
    <mergeCell ref="C22:G22"/>
    <mergeCell ref="I22:M2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workbookViewId="0">
      <selection activeCell="L6" sqref="L6"/>
    </sheetView>
  </sheetViews>
  <sheetFormatPr defaultRowHeight="14.5" x14ac:dyDescent="0.35"/>
  <cols>
    <col min="6" max="6" width="10.7265625" customWidth="1"/>
    <col min="12" max="12" width="10.81640625" customWidth="1"/>
  </cols>
  <sheetData>
    <row r="1" spans="1:21" ht="17.5" x14ac:dyDescent="0.35">
      <c r="A1" s="193" t="s">
        <v>236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2"/>
      <c r="Q1" s="2"/>
      <c r="R1" s="2"/>
      <c r="S1" s="2"/>
      <c r="T1" s="26"/>
      <c r="U1" s="10" t="s">
        <v>157</v>
      </c>
    </row>
    <row r="2" spans="1:21" ht="18" x14ac:dyDescent="0.4">
      <c r="A2" s="9" t="s">
        <v>136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12"/>
      <c r="Q2" s="2"/>
      <c r="R2" s="2"/>
      <c r="S2" s="2"/>
      <c r="T2" s="3"/>
      <c r="U2" s="10" t="s">
        <v>7</v>
      </c>
    </row>
    <row r="3" spans="1:21" ht="17.5" x14ac:dyDescent="0.35">
      <c r="A3" s="11" t="s">
        <v>5</v>
      </c>
      <c r="B3" s="12"/>
      <c r="C3" s="13" t="s">
        <v>138</v>
      </c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3"/>
      <c r="P3" s="3"/>
      <c r="Q3" s="3"/>
      <c r="R3" s="3"/>
      <c r="S3" s="3"/>
      <c r="T3" s="3"/>
      <c r="U3" s="6" t="s">
        <v>10</v>
      </c>
    </row>
    <row r="4" spans="1:21" ht="17.5" x14ac:dyDescent="0.35">
      <c r="A4" s="11" t="s">
        <v>8</v>
      </c>
      <c r="B4" s="3"/>
      <c r="C4" s="13" t="s">
        <v>158</v>
      </c>
      <c r="D4" s="2"/>
      <c r="E4" s="3"/>
      <c r="F4" s="3"/>
      <c r="G4" s="14"/>
      <c r="H4" s="14"/>
      <c r="I4" s="14"/>
      <c r="J4" s="14"/>
      <c r="K4" s="3"/>
      <c r="L4" s="14"/>
      <c r="M4" s="14"/>
      <c r="N4" s="14"/>
      <c r="O4" s="14"/>
      <c r="P4" s="17"/>
      <c r="Q4" s="17"/>
      <c r="R4" s="17"/>
      <c r="S4" s="17"/>
      <c r="T4" s="3"/>
      <c r="U4" s="18" t="s">
        <v>140</v>
      </c>
    </row>
    <row r="5" spans="1:21" ht="17.5" x14ac:dyDescent="0.35">
      <c r="A5" s="15" t="s">
        <v>11</v>
      </c>
      <c r="B5" s="3"/>
      <c r="C5" s="3"/>
      <c r="D5" s="3"/>
      <c r="E5" s="3" t="s">
        <v>12</v>
      </c>
      <c r="F5" s="3"/>
      <c r="G5" s="3"/>
      <c r="H5" s="3"/>
      <c r="I5" s="3"/>
      <c r="J5" s="3"/>
      <c r="K5" s="3"/>
      <c r="L5" s="3"/>
      <c r="M5" s="3"/>
      <c r="N5" s="3"/>
      <c r="O5" s="16"/>
      <c r="P5" s="22"/>
      <c r="Q5" s="22"/>
      <c r="R5" s="22"/>
      <c r="S5" s="22"/>
      <c r="T5" s="19"/>
      <c r="U5" s="23" t="s">
        <v>15</v>
      </c>
    </row>
    <row r="6" spans="1:21" x14ac:dyDescent="0.35">
      <c r="A6" s="19" t="s">
        <v>14</v>
      </c>
      <c r="B6" s="20"/>
      <c r="C6" s="19"/>
      <c r="D6" s="19"/>
      <c r="E6" s="19"/>
      <c r="F6" s="19"/>
      <c r="G6" s="19"/>
      <c r="H6" s="19"/>
      <c r="I6" s="19"/>
      <c r="J6" s="19"/>
      <c r="K6" s="21"/>
      <c r="L6" s="19"/>
      <c r="M6" s="19"/>
      <c r="N6" s="19"/>
      <c r="O6" s="19"/>
      <c r="P6" s="3"/>
      <c r="Q6" s="3"/>
      <c r="R6" s="3"/>
      <c r="S6" s="3"/>
      <c r="T6" s="3"/>
      <c r="U6" s="6" t="s">
        <v>141</v>
      </c>
    </row>
    <row r="7" spans="1:21" x14ac:dyDescent="0.35">
      <c r="A7" s="19" t="s">
        <v>16</v>
      </c>
      <c r="B7" s="3"/>
      <c r="C7" s="3"/>
      <c r="D7" s="2"/>
      <c r="E7" s="3"/>
      <c r="F7" s="3"/>
      <c r="G7" s="3"/>
      <c r="H7" s="3"/>
      <c r="I7" s="2"/>
      <c r="J7" s="3"/>
      <c r="K7" s="3"/>
      <c r="L7" s="2"/>
      <c r="M7" s="3"/>
      <c r="N7" s="3"/>
      <c r="O7" s="3"/>
      <c r="P7" s="3"/>
      <c r="Q7" s="3"/>
      <c r="R7" s="3"/>
      <c r="S7" s="2" t="s">
        <v>21</v>
      </c>
      <c r="T7" s="26"/>
      <c r="U7" s="26"/>
    </row>
    <row r="8" spans="1:21" x14ac:dyDescent="0.35">
      <c r="A8" s="3" t="s">
        <v>159</v>
      </c>
      <c r="B8" s="2"/>
      <c r="C8" s="3"/>
      <c r="D8" s="2"/>
      <c r="E8" s="3"/>
      <c r="F8" s="3"/>
      <c r="G8" s="3"/>
      <c r="H8" s="2"/>
      <c r="I8" s="2"/>
      <c r="J8" s="3" t="s">
        <v>19</v>
      </c>
      <c r="K8" s="3"/>
      <c r="L8" s="3"/>
      <c r="M8" s="3" t="s">
        <v>160</v>
      </c>
      <c r="N8" s="3"/>
      <c r="O8" s="3"/>
      <c r="P8" s="3"/>
      <c r="Q8" s="3"/>
      <c r="R8" s="3"/>
      <c r="S8" s="3" t="s">
        <v>26</v>
      </c>
      <c r="T8" s="26"/>
      <c r="U8" s="26"/>
    </row>
    <row r="9" spans="1:21" x14ac:dyDescent="0.35">
      <c r="A9" s="3"/>
      <c r="B9" s="3"/>
      <c r="C9" s="15" t="s">
        <v>22</v>
      </c>
      <c r="D9" s="3"/>
      <c r="E9" s="3"/>
      <c r="F9" s="3"/>
      <c r="G9" s="3" t="s">
        <v>23</v>
      </c>
      <c r="H9" s="3"/>
      <c r="I9" s="3"/>
      <c r="J9" s="3" t="s">
        <v>24</v>
      </c>
      <c r="K9" s="3"/>
      <c r="L9" s="3"/>
      <c r="M9" s="3"/>
      <c r="N9" s="3"/>
      <c r="O9" s="3" t="s">
        <v>25</v>
      </c>
      <c r="P9" s="24"/>
      <c r="Q9" s="24"/>
      <c r="R9" s="24"/>
      <c r="S9" s="25"/>
      <c r="T9" s="25"/>
      <c r="U9" s="25"/>
    </row>
    <row r="10" spans="1:2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"/>
      <c r="Q10" s="3"/>
      <c r="R10" s="3"/>
      <c r="S10" s="26"/>
      <c r="T10" s="26"/>
      <c r="U10" s="26"/>
    </row>
    <row r="11" spans="1:21" x14ac:dyDescent="0.35">
      <c r="A11" s="19" t="s">
        <v>27</v>
      </c>
      <c r="B11" s="19"/>
      <c r="C11" s="19"/>
      <c r="D11" s="2" t="s">
        <v>144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3"/>
      <c r="Q11" s="3"/>
      <c r="R11" s="3"/>
      <c r="S11" s="26"/>
      <c r="T11" s="26"/>
      <c r="U11" s="26"/>
    </row>
    <row r="12" spans="1:21" x14ac:dyDescent="0.35">
      <c r="A12" s="19" t="s">
        <v>161</v>
      </c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6"/>
      <c r="T12" s="26"/>
      <c r="U12" s="26"/>
    </row>
    <row r="13" spans="1:21" x14ac:dyDescent="0.35">
      <c r="A13" s="19" t="s">
        <v>30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6"/>
      <c r="R13" s="26"/>
      <c r="S13" s="26"/>
      <c r="T13" s="26"/>
      <c r="U13" s="3"/>
    </row>
    <row r="14" spans="1:21" x14ac:dyDescent="0.35">
      <c r="A14" s="19" t="s">
        <v>162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6"/>
      <c r="R14" s="26"/>
      <c r="S14" s="26"/>
      <c r="T14" s="26"/>
      <c r="U14" s="3"/>
    </row>
    <row r="15" spans="1:21" x14ac:dyDescent="0.35">
      <c r="A15" s="19" t="s">
        <v>163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  <c r="T15" s="26"/>
      <c r="U15" s="3"/>
    </row>
    <row r="16" spans="1:21" x14ac:dyDescent="0.35">
      <c r="A16" s="19" t="s">
        <v>33</v>
      </c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  <c r="T16" s="26"/>
      <c r="U16" s="3"/>
    </row>
    <row r="17" spans="1:21" x14ac:dyDescent="0.35">
      <c r="A17" s="19"/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  <c r="T17" s="26"/>
      <c r="U17" s="3"/>
    </row>
    <row r="18" spans="1:21" x14ac:dyDescent="0.35">
      <c r="A18" s="19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  <c r="T18" s="26"/>
      <c r="U18" s="3"/>
    </row>
    <row r="19" spans="1:21" ht="15" thickBot="1" x14ac:dyDescent="0.4">
      <c r="A19" s="27" t="s">
        <v>34</v>
      </c>
      <c r="B19" s="27">
        <v>0</v>
      </c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  <c r="T19" s="26"/>
      <c r="U19" s="3"/>
    </row>
    <row r="20" spans="1:21" ht="15" thickBot="1" x14ac:dyDescent="0.4">
      <c r="A20" s="19"/>
      <c r="B20" s="19"/>
      <c r="C20" s="19" t="str">
        <f>IF((G22="Q3,"),#REF!,IF((G22="Q1,"),#REF!,"-"))</f>
        <v>-</v>
      </c>
      <c r="D20" s="3"/>
      <c r="E20" s="3"/>
      <c r="F20" s="3"/>
      <c r="G20" s="3"/>
      <c r="H20" s="3"/>
      <c r="I20" s="19" t="str">
        <f>IF((M22="Q4,"),#REF!,IF((M22="Q2,"),#REF!,"-"))</f>
        <v>-</v>
      </c>
      <c r="J20" s="3"/>
      <c r="K20" s="3"/>
      <c r="L20" s="3"/>
      <c r="M20" s="3"/>
      <c r="N20" s="3"/>
      <c r="O20" s="3"/>
      <c r="P20" s="123"/>
      <c r="Q20" s="124"/>
      <c r="R20" s="186"/>
      <c r="S20" s="127"/>
      <c r="T20" s="3"/>
      <c r="U20" s="3"/>
    </row>
    <row r="21" spans="1:21" x14ac:dyDescent="0.35">
      <c r="A21" s="120"/>
      <c r="B21" s="121"/>
      <c r="C21" s="194" t="s">
        <v>35</v>
      </c>
      <c r="D21" s="195"/>
      <c r="E21" s="195"/>
      <c r="F21" s="195"/>
      <c r="G21" s="196"/>
      <c r="H21" s="122"/>
      <c r="I21" s="194" t="s">
        <v>36</v>
      </c>
      <c r="J21" s="195"/>
      <c r="K21" s="195"/>
      <c r="L21" s="195"/>
      <c r="M21" s="196"/>
      <c r="N21" s="122"/>
      <c r="O21" s="185"/>
      <c r="P21" s="130" t="s">
        <v>48</v>
      </c>
      <c r="Q21" s="133" t="str">
        <f>IF(Q22="м.куб","dV","dM")</f>
        <v>dM</v>
      </c>
      <c r="R21" s="132" t="s">
        <v>49</v>
      </c>
      <c r="S21" s="136" t="s">
        <v>50</v>
      </c>
      <c r="T21" s="3"/>
      <c r="U21" s="3"/>
    </row>
    <row r="22" spans="1:21" ht="15" thickBot="1" x14ac:dyDescent="0.4">
      <c r="A22" s="128" t="s">
        <v>37</v>
      </c>
      <c r="B22" s="129" t="s">
        <v>38</v>
      </c>
      <c r="C22" s="130" t="str">
        <f>CONCATENATE("fG",RIGHT(LEFT(G22,2),1),",")</f>
        <v>fG3,</v>
      </c>
      <c r="D22" s="131" t="s">
        <v>39</v>
      </c>
      <c r="E22" s="40" t="s">
        <v>40</v>
      </c>
      <c r="F22" s="131" t="s">
        <v>41</v>
      </c>
      <c r="G22" s="132" t="s">
        <v>42</v>
      </c>
      <c r="H22" s="19"/>
      <c r="I22" s="130" t="str">
        <f>CONCATENATE("fG",RIGHT(LEFT(M22,2),1),",")</f>
        <v>fG4,</v>
      </c>
      <c r="J22" s="131" t="s">
        <v>43</v>
      </c>
      <c r="K22" s="40" t="s">
        <v>44</v>
      </c>
      <c r="L22" s="131" t="s">
        <v>45</v>
      </c>
      <c r="M22" s="132" t="s">
        <v>46</v>
      </c>
      <c r="N22" s="42"/>
      <c r="O22" s="136" t="s">
        <v>47</v>
      </c>
      <c r="P22" s="139" t="s">
        <v>58</v>
      </c>
      <c r="Q22" s="145" t="str">
        <f>F23</f>
        <v/>
      </c>
      <c r="R22" s="187" t="s">
        <v>54</v>
      </c>
      <c r="S22" s="147" t="s">
        <v>59</v>
      </c>
      <c r="T22" s="3"/>
      <c r="U22" s="3"/>
    </row>
    <row r="23" spans="1:21" ht="15" thickBot="1" x14ac:dyDescent="0.4">
      <c r="A23" s="137"/>
      <c r="B23" s="138"/>
      <c r="C23" s="139" t="s">
        <v>51</v>
      </c>
      <c r="D23" s="140" t="s">
        <v>52</v>
      </c>
      <c r="E23" s="141" t="s">
        <v>53</v>
      </c>
      <c r="F23" s="140" t="s">
        <v>6</v>
      </c>
      <c r="G23" s="142" t="s">
        <v>54</v>
      </c>
      <c r="H23" s="143" t="s">
        <v>55</v>
      </c>
      <c r="I23" s="139" t="s">
        <v>51</v>
      </c>
      <c r="J23" s="140" t="s">
        <v>52</v>
      </c>
      <c r="K23" s="141" t="s">
        <v>53</v>
      </c>
      <c r="L23" s="140" t="s">
        <v>6</v>
      </c>
      <c r="M23" s="142" t="s">
        <v>54</v>
      </c>
      <c r="N23" s="144" t="s">
        <v>56</v>
      </c>
      <c r="O23" s="147" t="s">
        <v>57</v>
      </c>
      <c r="P23" s="158">
        <f t="shared" ref="P23:P86" si="0">IF(OR(D24="",D24="-",J24="",J24="-"),"",D24-J24)</f>
        <v>13.36</v>
      </c>
      <c r="Q23" s="159">
        <v>17.350000000000001</v>
      </c>
      <c r="R23" s="159">
        <v>17.940000000000001</v>
      </c>
      <c r="S23" s="162">
        <v>1.466</v>
      </c>
      <c r="T23" s="3"/>
      <c r="U23" s="3"/>
    </row>
    <row r="24" spans="1:21" x14ac:dyDescent="0.35">
      <c r="A24" s="148" t="s">
        <v>208</v>
      </c>
      <c r="B24" s="190">
        <v>24</v>
      </c>
      <c r="C24" s="150" t="s">
        <v>61</v>
      </c>
      <c r="D24" s="151">
        <v>63.67</v>
      </c>
      <c r="E24" s="151">
        <v>6.83</v>
      </c>
      <c r="F24" s="152">
        <v>44.35</v>
      </c>
      <c r="G24" s="153">
        <v>45.18</v>
      </c>
      <c r="H24" s="154"/>
      <c r="I24" s="155" t="s">
        <v>61</v>
      </c>
      <c r="J24" s="151">
        <v>50.31</v>
      </c>
      <c r="K24" s="151">
        <v>5.23</v>
      </c>
      <c r="L24" s="152">
        <v>27</v>
      </c>
      <c r="M24" s="156">
        <v>27.24</v>
      </c>
      <c r="N24" s="157"/>
      <c r="O24" s="188" t="s">
        <v>61</v>
      </c>
      <c r="P24" s="158">
        <f t="shared" si="0"/>
        <v>13.149999999999999</v>
      </c>
      <c r="Q24" s="159">
        <v>19.57</v>
      </c>
      <c r="R24" s="159">
        <v>20.2</v>
      </c>
      <c r="S24" s="162">
        <v>1.601</v>
      </c>
      <c r="T24" s="3"/>
      <c r="U24" s="3"/>
    </row>
    <row r="25" spans="1:21" x14ac:dyDescent="0.35">
      <c r="A25" s="148" t="s">
        <v>209</v>
      </c>
      <c r="B25" s="190">
        <v>24</v>
      </c>
      <c r="C25" s="150" t="s">
        <v>61</v>
      </c>
      <c r="D25" s="151">
        <v>63.66</v>
      </c>
      <c r="E25" s="151">
        <v>6.83</v>
      </c>
      <c r="F25" s="152">
        <v>46.47</v>
      </c>
      <c r="G25" s="153">
        <v>47.35</v>
      </c>
      <c r="H25" s="154"/>
      <c r="I25" s="155" t="s">
        <v>61</v>
      </c>
      <c r="J25" s="151">
        <v>50.51</v>
      </c>
      <c r="K25" s="151">
        <v>5.23</v>
      </c>
      <c r="L25" s="152">
        <v>26.9</v>
      </c>
      <c r="M25" s="156">
        <v>27.15</v>
      </c>
      <c r="N25" s="157"/>
      <c r="O25" s="188" t="s">
        <v>61</v>
      </c>
      <c r="P25" s="158">
        <f t="shared" si="0"/>
        <v>13.32</v>
      </c>
      <c r="Q25" s="159">
        <v>15.19</v>
      </c>
      <c r="R25" s="159">
        <v>15.71</v>
      </c>
      <c r="S25" s="162">
        <v>1.3280000000000001</v>
      </c>
      <c r="T25" s="3"/>
      <c r="U25" s="3"/>
    </row>
    <row r="26" spans="1:21" x14ac:dyDescent="0.35">
      <c r="A26" s="148" t="s">
        <v>210</v>
      </c>
      <c r="B26" s="190">
        <v>24</v>
      </c>
      <c r="C26" s="150" t="s">
        <v>61</v>
      </c>
      <c r="D26" s="151">
        <v>63.53</v>
      </c>
      <c r="E26" s="151">
        <v>6.83</v>
      </c>
      <c r="F26" s="152">
        <v>42.58</v>
      </c>
      <c r="G26" s="153">
        <v>43.34</v>
      </c>
      <c r="H26" s="154"/>
      <c r="I26" s="155" t="s">
        <v>61</v>
      </c>
      <c r="J26" s="151">
        <v>50.21</v>
      </c>
      <c r="K26" s="151">
        <v>5.23</v>
      </c>
      <c r="L26" s="152">
        <v>27.39</v>
      </c>
      <c r="M26" s="156">
        <v>27.63</v>
      </c>
      <c r="N26" s="157"/>
      <c r="O26" s="188" t="s">
        <v>61</v>
      </c>
      <c r="P26" s="158">
        <f t="shared" si="0"/>
        <v>13.469999999999999</v>
      </c>
      <c r="Q26" s="159">
        <v>16.399999999999999</v>
      </c>
      <c r="R26" s="159">
        <v>16.97</v>
      </c>
      <c r="S26" s="162">
        <v>1.41</v>
      </c>
      <c r="T26" s="3"/>
      <c r="U26" s="3"/>
    </row>
    <row r="27" spans="1:21" x14ac:dyDescent="0.35">
      <c r="A27" s="148" t="s">
        <v>211</v>
      </c>
      <c r="B27" s="190">
        <v>24</v>
      </c>
      <c r="C27" s="150" t="s">
        <v>61</v>
      </c>
      <c r="D27" s="151">
        <v>63.68</v>
      </c>
      <c r="E27" s="151">
        <v>6.83</v>
      </c>
      <c r="F27" s="152">
        <v>43.46</v>
      </c>
      <c r="G27" s="153">
        <v>44.27</v>
      </c>
      <c r="H27" s="154"/>
      <c r="I27" s="155" t="s">
        <v>61</v>
      </c>
      <c r="J27" s="151">
        <v>50.21</v>
      </c>
      <c r="K27" s="151">
        <v>5.23</v>
      </c>
      <c r="L27" s="152">
        <v>27.06</v>
      </c>
      <c r="M27" s="156">
        <v>27.3</v>
      </c>
      <c r="N27" s="157"/>
      <c r="O27" s="188" t="s">
        <v>61</v>
      </c>
      <c r="P27" s="158">
        <f t="shared" si="0"/>
        <v>13.32</v>
      </c>
      <c r="Q27" s="159">
        <v>16.32</v>
      </c>
      <c r="R27" s="159">
        <v>16.84</v>
      </c>
      <c r="S27" s="162">
        <v>1.409</v>
      </c>
      <c r="T27" s="3"/>
      <c r="U27" s="3"/>
    </row>
    <row r="28" spans="1:21" x14ac:dyDescent="0.35">
      <c r="A28" s="148" t="s">
        <v>212</v>
      </c>
      <c r="B28" s="190">
        <v>24</v>
      </c>
      <c r="C28" s="150" t="s">
        <v>61</v>
      </c>
      <c r="D28" s="151">
        <v>63.65</v>
      </c>
      <c r="E28" s="151">
        <v>6.83</v>
      </c>
      <c r="F28" s="152">
        <v>43.99</v>
      </c>
      <c r="G28" s="153">
        <v>44.8</v>
      </c>
      <c r="H28" s="154"/>
      <c r="I28" s="155" t="s">
        <v>61</v>
      </c>
      <c r="J28" s="151">
        <v>50.33</v>
      </c>
      <c r="K28" s="151">
        <v>5.23</v>
      </c>
      <c r="L28" s="152">
        <v>27.67</v>
      </c>
      <c r="M28" s="156">
        <v>27.96</v>
      </c>
      <c r="N28" s="157"/>
      <c r="O28" s="188" t="s">
        <v>61</v>
      </c>
      <c r="P28" s="158">
        <f t="shared" si="0"/>
        <v>13.649999999999999</v>
      </c>
      <c r="Q28" s="159">
        <v>17.66</v>
      </c>
      <c r="R28" s="159">
        <v>18.23</v>
      </c>
      <c r="S28" s="162">
        <v>1.4870000000000001</v>
      </c>
      <c r="T28" s="3"/>
      <c r="U28" s="3"/>
    </row>
    <row r="29" spans="1:21" x14ac:dyDescent="0.35">
      <c r="A29" s="148" t="s">
        <v>213</v>
      </c>
      <c r="B29" s="190">
        <v>24</v>
      </c>
      <c r="C29" s="150" t="s">
        <v>61</v>
      </c>
      <c r="D29" s="151">
        <v>63.69</v>
      </c>
      <c r="E29" s="151">
        <v>6.83</v>
      </c>
      <c r="F29" s="152">
        <v>43.89</v>
      </c>
      <c r="G29" s="153">
        <v>44.7</v>
      </c>
      <c r="H29" s="154"/>
      <c r="I29" s="155" t="s">
        <v>61</v>
      </c>
      <c r="J29" s="151">
        <v>50.04</v>
      </c>
      <c r="K29" s="151">
        <v>5.23</v>
      </c>
      <c r="L29" s="152">
        <v>26.23</v>
      </c>
      <c r="M29" s="156">
        <v>26.47</v>
      </c>
      <c r="N29" s="157"/>
      <c r="O29" s="188" t="s">
        <v>61</v>
      </c>
      <c r="P29" s="158">
        <f t="shared" si="0"/>
        <v>13.530000000000001</v>
      </c>
      <c r="Q29" s="159">
        <v>16.28</v>
      </c>
      <c r="R29" s="159">
        <v>16.8</v>
      </c>
      <c r="S29" s="162">
        <v>1.395</v>
      </c>
      <c r="T29" s="3"/>
      <c r="U29" s="3"/>
    </row>
    <row r="30" spans="1:21" x14ac:dyDescent="0.35">
      <c r="A30" s="148" t="s">
        <v>214</v>
      </c>
      <c r="B30" s="190">
        <v>24</v>
      </c>
      <c r="C30" s="150" t="s">
        <v>61</v>
      </c>
      <c r="D30" s="151">
        <v>63.64</v>
      </c>
      <c r="E30" s="151">
        <v>6.83</v>
      </c>
      <c r="F30" s="152">
        <v>42.78</v>
      </c>
      <c r="G30" s="153">
        <v>43.54</v>
      </c>
      <c r="H30" s="154"/>
      <c r="I30" s="155" t="s">
        <v>61</v>
      </c>
      <c r="J30" s="151">
        <v>50.11</v>
      </c>
      <c r="K30" s="151">
        <v>5.23</v>
      </c>
      <c r="L30" s="152">
        <v>26.5</v>
      </c>
      <c r="M30" s="156">
        <v>26.74</v>
      </c>
      <c r="N30" s="157"/>
      <c r="O30" s="188" t="s">
        <v>61</v>
      </c>
      <c r="P30" s="158">
        <f t="shared" si="0"/>
        <v>13.420000000000002</v>
      </c>
      <c r="Q30" s="159">
        <v>18.3</v>
      </c>
      <c r="R30" s="159">
        <v>18.89</v>
      </c>
      <c r="S30" s="162">
        <v>1.514</v>
      </c>
      <c r="T30" s="3"/>
      <c r="U30" s="3"/>
    </row>
    <row r="31" spans="1:21" x14ac:dyDescent="0.35">
      <c r="A31" s="148" t="s">
        <v>215</v>
      </c>
      <c r="B31" s="190">
        <v>24</v>
      </c>
      <c r="C31" s="150" t="s">
        <v>61</v>
      </c>
      <c r="D31" s="151">
        <v>63.68</v>
      </c>
      <c r="E31" s="151">
        <v>6.83</v>
      </c>
      <c r="F31" s="152">
        <v>44.38</v>
      </c>
      <c r="G31" s="153">
        <v>45.21</v>
      </c>
      <c r="H31" s="154"/>
      <c r="I31" s="155" t="s">
        <v>61</v>
      </c>
      <c r="J31" s="151">
        <v>50.26</v>
      </c>
      <c r="K31" s="151">
        <v>5.23</v>
      </c>
      <c r="L31" s="152">
        <v>26.08</v>
      </c>
      <c r="M31" s="156">
        <v>26.32</v>
      </c>
      <c r="N31" s="157"/>
      <c r="O31" s="188" t="s">
        <v>61</v>
      </c>
      <c r="P31" s="158">
        <f t="shared" si="0"/>
        <v>13.14</v>
      </c>
      <c r="Q31" s="159">
        <v>19.690000000000001</v>
      </c>
      <c r="R31" s="159">
        <v>20.29</v>
      </c>
      <c r="S31" s="162">
        <v>1.587</v>
      </c>
      <c r="T31" s="3"/>
      <c r="U31" s="3"/>
    </row>
    <row r="32" spans="1:21" x14ac:dyDescent="0.35">
      <c r="A32" s="148" t="s">
        <v>216</v>
      </c>
      <c r="B32" s="190">
        <v>24</v>
      </c>
      <c r="C32" s="150" t="s">
        <v>61</v>
      </c>
      <c r="D32" s="151">
        <v>63.31</v>
      </c>
      <c r="E32" s="151">
        <v>6.83</v>
      </c>
      <c r="F32" s="152">
        <v>45.36</v>
      </c>
      <c r="G32" s="153">
        <v>46.2</v>
      </c>
      <c r="H32" s="154"/>
      <c r="I32" s="155" t="s">
        <v>61</v>
      </c>
      <c r="J32" s="151">
        <v>50.17</v>
      </c>
      <c r="K32" s="151">
        <v>5.23</v>
      </c>
      <c r="L32" s="152">
        <v>25.67</v>
      </c>
      <c r="M32" s="156">
        <v>25.91</v>
      </c>
      <c r="N32" s="157"/>
      <c r="O32" s="188" t="s">
        <v>61</v>
      </c>
      <c r="P32" s="158">
        <f t="shared" si="0"/>
        <v>13.060000000000002</v>
      </c>
      <c r="Q32" s="159">
        <v>18.68</v>
      </c>
      <c r="R32" s="159">
        <v>19.25</v>
      </c>
      <c r="S32" s="162">
        <v>1.5349999999999999</v>
      </c>
      <c r="T32" s="3"/>
      <c r="U32" s="3"/>
    </row>
    <row r="33" spans="1:21" x14ac:dyDescent="0.35">
      <c r="A33" s="148" t="s">
        <v>217</v>
      </c>
      <c r="B33" s="190">
        <v>24</v>
      </c>
      <c r="C33" s="150" t="s">
        <v>61</v>
      </c>
      <c r="D33" s="151">
        <v>63.7</v>
      </c>
      <c r="E33" s="151">
        <v>6.83</v>
      </c>
      <c r="F33" s="152">
        <v>45.27</v>
      </c>
      <c r="G33" s="153">
        <v>46.12</v>
      </c>
      <c r="H33" s="154"/>
      <c r="I33" s="155" t="s">
        <v>61</v>
      </c>
      <c r="J33" s="151">
        <v>50.64</v>
      </c>
      <c r="K33" s="151">
        <v>5.23</v>
      </c>
      <c r="L33" s="152">
        <v>26.59</v>
      </c>
      <c r="M33" s="156">
        <v>26.87</v>
      </c>
      <c r="N33" s="157"/>
      <c r="O33" s="188" t="s">
        <v>61</v>
      </c>
      <c r="P33" s="158">
        <f t="shared" si="0"/>
        <v>12.760000000000005</v>
      </c>
      <c r="Q33" s="159">
        <v>16.62</v>
      </c>
      <c r="R33" s="159">
        <v>17.149999999999999</v>
      </c>
      <c r="S33" s="162">
        <v>1.431</v>
      </c>
      <c r="T33" s="3"/>
      <c r="U33" s="3"/>
    </row>
    <row r="34" spans="1:21" x14ac:dyDescent="0.35">
      <c r="A34" s="148" t="s">
        <v>218</v>
      </c>
      <c r="B34" s="190">
        <v>24</v>
      </c>
      <c r="C34" s="150" t="s">
        <v>61</v>
      </c>
      <c r="D34" s="151">
        <v>63.74</v>
      </c>
      <c r="E34" s="151">
        <v>6.83</v>
      </c>
      <c r="F34" s="152">
        <v>45.75</v>
      </c>
      <c r="G34" s="153">
        <v>46.62</v>
      </c>
      <c r="H34" s="154"/>
      <c r="I34" s="155" t="s">
        <v>61</v>
      </c>
      <c r="J34" s="151">
        <v>50.98</v>
      </c>
      <c r="K34" s="151">
        <v>5.23</v>
      </c>
      <c r="L34" s="152">
        <v>29.13</v>
      </c>
      <c r="M34" s="156">
        <v>29.47</v>
      </c>
      <c r="N34" s="157"/>
      <c r="O34" s="188" t="s">
        <v>61</v>
      </c>
      <c r="P34" s="158">
        <f t="shared" si="0"/>
        <v>12.619999999999997</v>
      </c>
      <c r="Q34" s="159">
        <v>17.670000000000002</v>
      </c>
      <c r="R34" s="159">
        <v>18.29</v>
      </c>
      <c r="S34" s="162">
        <v>1.4850000000000001</v>
      </c>
      <c r="T34" s="3"/>
      <c r="U34" s="3"/>
    </row>
    <row r="35" spans="1:21" x14ac:dyDescent="0.35">
      <c r="A35" s="148" t="s">
        <v>219</v>
      </c>
      <c r="B35" s="190">
        <v>24</v>
      </c>
      <c r="C35" s="150" t="s">
        <v>61</v>
      </c>
      <c r="D35" s="151">
        <v>63.69</v>
      </c>
      <c r="E35" s="151">
        <v>6.83</v>
      </c>
      <c r="F35" s="152">
        <v>46.04</v>
      </c>
      <c r="G35" s="153">
        <v>46.92</v>
      </c>
      <c r="H35" s="154"/>
      <c r="I35" s="155" t="s">
        <v>61</v>
      </c>
      <c r="J35" s="151">
        <v>51.07</v>
      </c>
      <c r="K35" s="151">
        <v>5.23</v>
      </c>
      <c r="L35" s="152">
        <v>28.37</v>
      </c>
      <c r="M35" s="156">
        <v>28.63</v>
      </c>
      <c r="N35" s="157"/>
      <c r="O35" s="188" t="s">
        <v>61</v>
      </c>
      <c r="P35" s="158">
        <f t="shared" si="0"/>
        <v>12.739999999999995</v>
      </c>
      <c r="Q35" s="159">
        <v>17.48</v>
      </c>
      <c r="R35" s="159">
        <v>18.07</v>
      </c>
      <c r="S35" s="162">
        <v>1.4750000000000001</v>
      </c>
      <c r="T35" s="3"/>
      <c r="U35" s="3"/>
    </row>
    <row r="36" spans="1:21" x14ac:dyDescent="0.35">
      <c r="A36" s="148" t="s">
        <v>220</v>
      </c>
      <c r="B36" s="190">
        <v>24</v>
      </c>
      <c r="C36" s="150" t="s">
        <v>61</v>
      </c>
      <c r="D36" s="151">
        <v>63.69</v>
      </c>
      <c r="E36" s="151">
        <v>6.83</v>
      </c>
      <c r="F36" s="152">
        <v>45.87</v>
      </c>
      <c r="G36" s="153">
        <v>46.74</v>
      </c>
      <c r="H36" s="154"/>
      <c r="I36" s="155" t="s">
        <v>61</v>
      </c>
      <c r="J36" s="151">
        <v>50.95</v>
      </c>
      <c r="K36" s="151">
        <v>5.23</v>
      </c>
      <c r="L36" s="152">
        <v>28.39</v>
      </c>
      <c r="M36" s="156">
        <v>28.67</v>
      </c>
      <c r="N36" s="157"/>
      <c r="O36" s="188" t="s">
        <v>61</v>
      </c>
      <c r="P36" s="158">
        <f t="shared" si="0"/>
        <v>12.910000000000004</v>
      </c>
      <c r="Q36" s="159">
        <v>16.12</v>
      </c>
      <c r="R36" s="159">
        <v>16.68</v>
      </c>
      <c r="S36" s="162">
        <v>1.395</v>
      </c>
      <c r="T36" s="3"/>
      <c r="U36" s="3"/>
    </row>
    <row r="37" spans="1:21" x14ac:dyDescent="0.35">
      <c r="A37" s="148" t="s">
        <v>221</v>
      </c>
      <c r="B37" s="190">
        <v>24</v>
      </c>
      <c r="C37" s="150" t="s">
        <v>61</v>
      </c>
      <c r="D37" s="151">
        <v>63.71</v>
      </c>
      <c r="E37" s="151">
        <v>6.83</v>
      </c>
      <c r="F37" s="152">
        <v>44.55</v>
      </c>
      <c r="G37" s="153">
        <v>45.4</v>
      </c>
      <c r="H37" s="154"/>
      <c r="I37" s="155" t="s">
        <v>61</v>
      </c>
      <c r="J37" s="151">
        <v>50.8</v>
      </c>
      <c r="K37" s="151">
        <v>5.23</v>
      </c>
      <c r="L37" s="152">
        <v>28.43</v>
      </c>
      <c r="M37" s="156">
        <v>28.72</v>
      </c>
      <c r="N37" s="157"/>
      <c r="O37" s="188" t="s">
        <v>61</v>
      </c>
      <c r="P37" s="158">
        <f t="shared" si="0"/>
        <v>12.670000000000002</v>
      </c>
      <c r="Q37" s="159">
        <v>18.79</v>
      </c>
      <c r="R37" s="159">
        <v>19.39</v>
      </c>
      <c r="S37" s="162">
        <v>1.5429999999999999</v>
      </c>
      <c r="T37" s="3"/>
      <c r="U37" s="3"/>
    </row>
    <row r="38" spans="1:21" x14ac:dyDescent="0.35">
      <c r="A38" s="148" t="s">
        <v>222</v>
      </c>
      <c r="B38" s="190">
        <v>24</v>
      </c>
      <c r="C38" s="150" t="s">
        <v>61</v>
      </c>
      <c r="D38" s="151">
        <v>63.68</v>
      </c>
      <c r="E38" s="151">
        <v>6.83</v>
      </c>
      <c r="F38" s="152">
        <v>46.27</v>
      </c>
      <c r="G38" s="153">
        <v>47.14</v>
      </c>
      <c r="H38" s="154"/>
      <c r="I38" s="155" t="s">
        <v>61</v>
      </c>
      <c r="J38" s="151">
        <v>51.01</v>
      </c>
      <c r="K38" s="151">
        <v>5.23</v>
      </c>
      <c r="L38" s="152">
        <v>27.48</v>
      </c>
      <c r="M38" s="156">
        <v>27.75</v>
      </c>
      <c r="N38" s="157"/>
      <c r="O38" s="188" t="s">
        <v>61</v>
      </c>
      <c r="P38" s="158">
        <f t="shared" si="0"/>
        <v>12.200000000000003</v>
      </c>
      <c r="Q38" s="159">
        <v>20.53</v>
      </c>
      <c r="R38" s="159">
        <v>21.16</v>
      </c>
      <c r="S38" s="162">
        <v>1.637</v>
      </c>
      <c r="T38" s="3"/>
      <c r="U38" s="3"/>
    </row>
    <row r="39" spans="1:21" x14ac:dyDescent="0.35">
      <c r="A39" s="148" t="s">
        <v>223</v>
      </c>
      <c r="B39" s="190">
        <v>24</v>
      </c>
      <c r="C39" s="150" t="s">
        <v>61</v>
      </c>
      <c r="D39" s="151">
        <v>63.24</v>
      </c>
      <c r="E39" s="151">
        <v>6.83</v>
      </c>
      <c r="F39" s="152">
        <v>48.34</v>
      </c>
      <c r="G39" s="153">
        <v>49.23</v>
      </c>
      <c r="H39" s="154"/>
      <c r="I39" s="155" t="s">
        <v>61</v>
      </c>
      <c r="J39" s="151">
        <v>51.04</v>
      </c>
      <c r="K39" s="151">
        <v>5.23</v>
      </c>
      <c r="L39" s="152">
        <v>27.81</v>
      </c>
      <c r="M39" s="156">
        <v>28.07</v>
      </c>
      <c r="N39" s="157"/>
      <c r="O39" s="188" t="s">
        <v>61</v>
      </c>
      <c r="P39" s="158">
        <f t="shared" si="0"/>
        <v>12.790000000000006</v>
      </c>
      <c r="Q39" s="159">
        <v>16.11</v>
      </c>
      <c r="R39" s="159">
        <v>16.68</v>
      </c>
      <c r="S39" s="162">
        <v>1.3879999999999999</v>
      </c>
      <c r="T39" s="3"/>
      <c r="U39" s="3"/>
    </row>
    <row r="40" spans="1:21" x14ac:dyDescent="0.35">
      <c r="A40" s="148" t="s">
        <v>224</v>
      </c>
      <c r="B40" s="190">
        <v>24</v>
      </c>
      <c r="C40" s="150" t="s">
        <v>61</v>
      </c>
      <c r="D40" s="151">
        <v>63.59</v>
      </c>
      <c r="E40" s="151">
        <v>6.83</v>
      </c>
      <c r="F40" s="152">
        <v>44.46</v>
      </c>
      <c r="G40" s="153">
        <v>45.29</v>
      </c>
      <c r="H40" s="154"/>
      <c r="I40" s="155" t="s">
        <v>61</v>
      </c>
      <c r="J40" s="151">
        <v>50.8</v>
      </c>
      <c r="K40" s="151">
        <v>5.23</v>
      </c>
      <c r="L40" s="152">
        <v>28.35</v>
      </c>
      <c r="M40" s="156">
        <v>28.61</v>
      </c>
      <c r="N40" s="157"/>
      <c r="O40" s="188" t="s">
        <v>61</v>
      </c>
      <c r="P40" s="158">
        <f t="shared" si="0"/>
        <v>12.600000000000001</v>
      </c>
      <c r="Q40" s="159">
        <v>16.239999999999998</v>
      </c>
      <c r="R40" s="159">
        <v>16.84</v>
      </c>
      <c r="S40" s="162">
        <v>1.3919999999999999</v>
      </c>
      <c r="T40" s="3"/>
      <c r="U40" s="3"/>
    </row>
    <row r="41" spans="1:21" x14ac:dyDescent="0.35">
      <c r="A41" s="148" t="s">
        <v>225</v>
      </c>
      <c r="B41" s="190">
        <v>24</v>
      </c>
      <c r="C41" s="150" t="s">
        <v>61</v>
      </c>
      <c r="D41" s="151">
        <v>63.58</v>
      </c>
      <c r="E41" s="151">
        <v>6.83</v>
      </c>
      <c r="F41" s="152">
        <v>44.55</v>
      </c>
      <c r="G41" s="153">
        <v>45.4</v>
      </c>
      <c r="H41" s="154"/>
      <c r="I41" s="155" t="s">
        <v>61</v>
      </c>
      <c r="J41" s="151">
        <v>50.98</v>
      </c>
      <c r="K41" s="151">
        <v>5.23</v>
      </c>
      <c r="L41" s="152">
        <v>28.31</v>
      </c>
      <c r="M41" s="156">
        <v>28.56</v>
      </c>
      <c r="N41" s="157"/>
      <c r="O41" s="188" t="s">
        <v>61</v>
      </c>
      <c r="P41" s="158">
        <f t="shared" si="0"/>
        <v>12.409999999999997</v>
      </c>
      <c r="Q41" s="159">
        <v>19.36</v>
      </c>
      <c r="R41" s="159">
        <v>19.989999999999998</v>
      </c>
      <c r="S41" s="162">
        <v>1.5660000000000001</v>
      </c>
      <c r="T41" s="3"/>
      <c r="U41" s="3"/>
    </row>
    <row r="42" spans="1:21" x14ac:dyDescent="0.35">
      <c r="A42" s="148" t="s">
        <v>226</v>
      </c>
      <c r="B42" s="190">
        <v>24</v>
      </c>
      <c r="C42" s="150" t="s">
        <v>61</v>
      </c>
      <c r="D42" s="151">
        <v>63.55</v>
      </c>
      <c r="E42" s="151">
        <v>6.83</v>
      </c>
      <c r="F42" s="152">
        <v>46.44</v>
      </c>
      <c r="G42" s="153">
        <v>47.32</v>
      </c>
      <c r="H42" s="154"/>
      <c r="I42" s="155" t="s">
        <v>61</v>
      </c>
      <c r="J42" s="151">
        <v>51.14</v>
      </c>
      <c r="K42" s="151">
        <v>5.23</v>
      </c>
      <c r="L42" s="152">
        <v>27.08</v>
      </c>
      <c r="M42" s="156">
        <v>27.33</v>
      </c>
      <c r="N42" s="157"/>
      <c r="O42" s="188" t="s">
        <v>61</v>
      </c>
      <c r="P42" s="158">
        <f t="shared" si="0"/>
        <v>12.810000000000002</v>
      </c>
      <c r="Q42" s="159">
        <v>15.84</v>
      </c>
      <c r="R42" s="159">
        <v>16.39</v>
      </c>
      <c r="S42" s="162">
        <v>1.3680000000000001</v>
      </c>
      <c r="T42" s="3"/>
      <c r="U42" s="3"/>
    </row>
    <row r="43" spans="1:21" x14ac:dyDescent="0.35">
      <c r="A43" s="148" t="s">
        <v>227</v>
      </c>
      <c r="B43" s="190">
        <v>24</v>
      </c>
      <c r="C43" s="150" t="s">
        <v>61</v>
      </c>
      <c r="D43" s="151">
        <v>63.67</v>
      </c>
      <c r="E43" s="151">
        <v>6.83</v>
      </c>
      <c r="F43" s="152">
        <v>43.9</v>
      </c>
      <c r="G43" s="153">
        <v>44.72</v>
      </c>
      <c r="H43" s="154"/>
      <c r="I43" s="155" t="s">
        <v>61</v>
      </c>
      <c r="J43" s="151">
        <v>50.86</v>
      </c>
      <c r="K43" s="151">
        <v>5.23</v>
      </c>
      <c r="L43" s="152">
        <v>28.06</v>
      </c>
      <c r="M43" s="156">
        <v>28.33</v>
      </c>
      <c r="N43" s="157"/>
      <c r="O43" s="188" t="s">
        <v>61</v>
      </c>
      <c r="P43" s="158">
        <f t="shared" si="0"/>
        <v>12.719999999999999</v>
      </c>
      <c r="Q43" s="159">
        <v>19.02</v>
      </c>
      <c r="R43" s="159">
        <v>19.649999999999999</v>
      </c>
      <c r="S43" s="162">
        <v>1.5629999999999999</v>
      </c>
      <c r="T43" s="3"/>
      <c r="U43" s="3"/>
    </row>
    <row r="44" spans="1:21" x14ac:dyDescent="0.35">
      <c r="A44" s="148" t="s">
        <v>228</v>
      </c>
      <c r="B44" s="190">
        <v>24</v>
      </c>
      <c r="C44" s="150" t="s">
        <v>61</v>
      </c>
      <c r="D44" s="151">
        <v>63.79</v>
      </c>
      <c r="E44" s="151">
        <v>6.83</v>
      </c>
      <c r="F44" s="152">
        <v>46.33</v>
      </c>
      <c r="G44" s="153">
        <v>47.21</v>
      </c>
      <c r="H44" s="154"/>
      <c r="I44" s="155" t="s">
        <v>61</v>
      </c>
      <c r="J44" s="151">
        <v>51.07</v>
      </c>
      <c r="K44" s="151">
        <v>5.23</v>
      </c>
      <c r="L44" s="152">
        <v>27.31</v>
      </c>
      <c r="M44" s="156">
        <v>27.56</v>
      </c>
      <c r="N44" s="157"/>
      <c r="O44" s="188" t="s">
        <v>61</v>
      </c>
      <c r="P44" s="158">
        <f t="shared" si="0"/>
        <v>12.689999999999998</v>
      </c>
      <c r="Q44" s="159">
        <v>20.190000000000001</v>
      </c>
      <c r="R44" s="159">
        <v>20.84</v>
      </c>
      <c r="S44" s="162">
        <v>1.63</v>
      </c>
      <c r="T44" s="3"/>
      <c r="U44" s="3"/>
    </row>
    <row r="45" spans="1:21" x14ac:dyDescent="0.35">
      <c r="A45" s="148" t="s">
        <v>229</v>
      </c>
      <c r="B45" s="190">
        <v>24</v>
      </c>
      <c r="C45" s="150" t="s">
        <v>61</v>
      </c>
      <c r="D45" s="151">
        <v>63.8</v>
      </c>
      <c r="E45" s="151">
        <v>6.83</v>
      </c>
      <c r="F45" s="152">
        <v>47.13</v>
      </c>
      <c r="G45" s="153">
        <v>48.02</v>
      </c>
      <c r="H45" s="154"/>
      <c r="I45" s="155" t="s">
        <v>61</v>
      </c>
      <c r="J45" s="151">
        <v>51.11</v>
      </c>
      <c r="K45" s="151">
        <v>5.23</v>
      </c>
      <c r="L45" s="152">
        <v>26.94</v>
      </c>
      <c r="M45" s="156">
        <v>27.18</v>
      </c>
      <c r="N45" s="157"/>
      <c r="O45" s="188" t="s">
        <v>61</v>
      </c>
      <c r="P45" s="158">
        <f t="shared" si="0"/>
        <v>12.520000000000003</v>
      </c>
      <c r="Q45" s="159">
        <v>20.079999999999998</v>
      </c>
      <c r="R45" s="159">
        <v>20.72</v>
      </c>
      <c r="S45" s="162">
        <v>1.61</v>
      </c>
      <c r="T45" s="3"/>
      <c r="U45" s="3"/>
    </row>
    <row r="46" spans="1:21" x14ac:dyDescent="0.35">
      <c r="A46" s="148" t="s">
        <v>230</v>
      </c>
      <c r="B46" s="190">
        <v>24</v>
      </c>
      <c r="C46" s="150" t="s">
        <v>61</v>
      </c>
      <c r="D46" s="151">
        <v>63.27</v>
      </c>
      <c r="E46" s="151">
        <v>6.83</v>
      </c>
      <c r="F46" s="152">
        <v>47.04</v>
      </c>
      <c r="G46" s="153">
        <v>47.92</v>
      </c>
      <c r="H46" s="154"/>
      <c r="I46" s="155" t="s">
        <v>61</v>
      </c>
      <c r="J46" s="151">
        <v>50.75</v>
      </c>
      <c r="K46" s="151">
        <v>5.23</v>
      </c>
      <c r="L46" s="152">
        <v>26.96</v>
      </c>
      <c r="M46" s="156">
        <v>27.2</v>
      </c>
      <c r="N46" s="157"/>
      <c r="O46" s="188" t="s">
        <v>61</v>
      </c>
      <c r="P46" s="158">
        <f t="shared" si="0"/>
        <v>12.870000000000005</v>
      </c>
      <c r="Q46" s="159">
        <v>16.79</v>
      </c>
      <c r="R46" s="159">
        <v>17.38</v>
      </c>
      <c r="S46" s="162">
        <v>1.425</v>
      </c>
      <c r="T46" s="3"/>
      <c r="U46" s="3"/>
    </row>
    <row r="47" spans="1:21" x14ac:dyDescent="0.35">
      <c r="A47" s="148" t="s">
        <v>231</v>
      </c>
      <c r="B47" s="190">
        <v>24</v>
      </c>
      <c r="C47" s="150" t="s">
        <v>61</v>
      </c>
      <c r="D47" s="151">
        <v>63.67</v>
      </c>
      <c r="E47" s="151">
        <v>6.83</v>
      </c>
      <c r="F47" s="152">
        <v>44.48</v>
      </c>
      <c r="G47" s="153">
        <v>45.33</v>
      </c>
      <c r="H47" s="154"/>
      <c r="I47" s="155" t="s">
        <v>61</v>
      </c>
      <c r="J47" s="151">
        <v>50.8</v>
      </c>
      <c r="K47" s="151">
        <v>5.23</v>
      </c>
      <c r="L47" s="152">
        <v>27.69</v>
      </c>
      <c r="M47" s="156">
        <v>27.95</v>
      </c>
      <c r="N47" s="157"/>
      <c r="O47" s="188" t="s">
        <v>61</v>
      </c>
      <c r="P47" s="158">
        <f t="shared" si="0"/>
        <v>12.919999999999995</v>
      </c>
      <c r="Q47" s="159">
        <v>17.309999999999999</v>
      </c>
      <c r="R47" s="159">
        <v>17.91</v>
      </c>
      <c r="S47" s="162">
        <v>1.456</v>
      </c>
      <c r="T47" s="3"/>
      <c r="U47" s="3"/>
    </row>
    <row r="48" spans="1:21" x14ac:dyDescent="0.35">
      <c r="A48" s="148" t="s">
        <v>232</v>
      </c>
      <c r="B48" s="190">
        <v>24</v>
      </c>
      <c r="C48" s="150" t="s">
        <v>61</v>
      </c>
      <c r="D48" s="151">
        <v>63.62</v>
      </c>
      <c r="E48" s="151">
        <v>6.83</v>
      </c>
      <c r="F48" s="152">
        <v>44.77</v>
      </c>
      <c r="G48" s="153">
        <v>45.61</v>
      </c>
      <c r="H48" s="154"/>
      <c r="I48" s="155" t="s">
        <v>61</v>
      </c>
      <c r="J48" s="151">
        <v>50.7</v>
      </c>
      <c r="K48" s="151">
        <v>5.23</v>
      </c>
      <c r="L48" s="152">
        <v>27.46</v>
      </c>
      <c r="M48" s="156">
        <v>27.7</v>
      </c>
      <c r="N48" s="157"/>
      <c r="O48" s="188" t="s">
        <v>61</v>
      </c>
      <c r="P48" s="158">
        <f t="shared" si="0"/>
        <v>13.080000000000005</v>
      </c>
      <c r="Q48" s="159">
        <v>17.670000000000002</v>
      </c>
      <c r="R48" s="159">
        <v>18.25</v>
      </c>
      <c r="S48" s="162">
        <v>1.486</v>
      </c>
      <c r="T48" s="3"/>
      <c r="U48" s="3"/>
    </row>
    <row r="49" spans="1:21" x14ac:dyDescent="0.35">
      <c r="A49" s="148" t="s">
        <v>233</v>
      </c>
      <c r="B49" s="190">
        <v>24</v>
      </c>
      <c r="C49" s="150" t="s">
        <v>61</v>
      </c>
      <c r="D49" s="151">
        <v>63.7</v>
      </c>
      <c r="E49" s="151">
        <v>6.83</v>
      </c>
      <c r="F49" s="152">
        <v>45.24</v>
      </c>
      <c r="G49" s="153">
        <v>46.07</v>
      </c>
      <c r="H49" s="154"/>
      <c r="I49" s="155" t="s">
        <v>61</v>
      </c>
      <c r="J49" s="151">
        <v>50.62</v>
      </c>
      <c r="K49" s="151">
        <v>5.23</v>
      </c>
      <c r="L49" s="152">
        <v>27.57</v>
      </c>
      <c r="M49" s="156">
        <v>27.82</v>
      </c>
      <c r="N49" s="157"/>
      <c r="O49" s="188" t="s">
        <v>61</v>
      </c>
      <c r="P49" s="158">
        <f t="shared" si="0"/>
        <v>13.04</v>
      </c>
      <c r="Q49" s="159">
        <v>22.47</v>
      </c>
      <c r="R49" s="159">
        <v>23.19</v>
      </c>
      <c r="S49" s="162">
        <v>1.788</v>
      </c>
      <c r="T49" s="3"/>
      <c r="U49" s="3"/>
    </row>
    <row r="50" spans="1:21" x14ac:dyDescent="0.35">
      <c r="A50" s="148" t="s">
        <v>234</v>
      </c>
      <c r="B50" s="190">
        <v>24</v>
      </c>
      <c r="C50" s="150" t="s">
        <v>61</v>
      </c>
      <c r="D50" s="151">
        <v>63.74</v>
      </c>
      <c r="E50" s="151">
        <v>6.83</v>
      </c>
      <c r="F50" s="152">
        <v>49.58</v>
      </c>
      <c r="G50" s="153">
        <v>50.54</v>
      </c>
      <c r="H50" s="154"/>
      <c r="I50" s="155" t="s">
        <v>61</v>
      </c>
      <c r="J50" s="151">
        <v>50.7</v>
      </c>
      <c r="K50" s="151">
        <v>5.23</v>
      </c>
      <c r="L50" s="152">
        <v>27.11</v>
      </c>
      <c r="M50" s="156">
        <v>27.35</v>
      </c>
      <c r="N50" s="157"/>
      <c r="O50" s="188" t="s">
        <v>61</v>
      </c>
      <c r="P50" s="158">
        <f t="shared" si="0"/>
        <v>12.990000000000002</v>
      </c>
      <c r="Q50" s="159">
        <v>21.96</v>
      </c>
      <c r="R50" s="159">
        <v>22.61</v>
      </c>
      <c r="S50" s="162">
        <v>1.6919999999999999</v>
      </c>
      <c r="T50" s="3"/>
      <c r="U50" s="3"/>
    </row>
    <row r="51" spans="1:21" x14ac:dyDescent="0.35">
      <c r="A51" s="148" t="s">
        <v>235</v>
      </c>
      <c r="B51" s="190">
        <v>24</v>
      </c>
      <c r="C51" s="150" t="s">
        <v>61</v>
      </c>
      <c r="D51" s="151">
        <v>63.88</v>
      </c>
      <c r="E51" s="151">
        <v>6.83</v>
      </c>
      <c r="F51" s="152">
        <v>44.13</v>
      </c>
      <c r="G51" s="153">
        <v>44.99</v>
      </c>
      <c r="H51" s="154"/>
      <c r="I51" s="155" t="s">
        <v>61</v>
      </c>
      <c r="J51" s="151">
        <v>50.89</v>
      </c>
      <c r="K51" s="151">
        <v>5.23</v>
      </c>
      <c r="L51" s="152">
        <v>22.17</v>
      </c>
      <c r="M51" s="156">
        <v>22.38</v>
      </c>
      <c r="N51" s="157"/>
      <c r="O51" s="188" t="s">
        <v>61</v>
      </c>
      <c r="P51" s="158" t="str">
        <f t="shared" si="0"/>
        <v/>
      </c>
      <c r="Q51" s="159" t="s">
        <v>6</v>
      </c>
      <c r="R51" s="159" t="s">
        <v>6</v>
      </c>
      <c r="S51" s="162" t="s">
        <v>6</v>
      </c>
      <c r="T51" s="3"/>
      <c r="U51" s="3"/>
    </row>
    <row r="52" spans="1:21" x14ac:dyDescent="0.35">
      <c r="A52" s="148" t="s">
        <v>6</v>
      </c>
      <c r="B52" s="190" t="s">
        <v>6</v>
      </c>
      <c r="C52" s="150" t="s">
        <v>61</v>
      </c>
      <c r="D52" s="151" t="s">
        <v>6</v>
      </c>
      <c r="E52" s="151" t="s">
        <v>6</v>
      </c>
      <c r="F52" s="152" t="s">
        <v>6</v>
      </c>
      <c r="G52" s="153" t="s">
        <v>6</v>
      </c>
      <c r="H52" s="154"/>
      <c r="I52" s="155" t="s">
        <v>61</v>
      </c>
      <c r="J52" s="151" t="s">
        <v>6</v>
      </c>
      <c r="K52" s="151" t="s">
        <v>6</v>
      </c>
      <c r="L52" s="152" t="s">
        <v>6</v>
      </c>
      <c r="M52" s="156" t="s">
        <v>6</v>
      </c>
      <c r="N52" s="157"/>
      <c r="O52" s="188" t="s">
        <v>6</v>
      </c>
      <c r="P52" s="158" t="str">
        <f t="shared" si="0"/>
        <v/>
      </c>
      <c r="Q52" s="159" t="s">
        <v>6</v>
      </c>
      <c r="R52" s="159" t="s">
        <v>6</v>
      </c>
      <c r="S52" s="162" t="s">
        <v>6</v>
      </c>
      <c r="T52" s="3"/>
      <c r="U52" s="3"/>
    </row>
    <row r="53" spans="1:21" x14ac:dyDescent="0.35">
      <c r="A53" s="148" t="s">
        <v>6</v>
      </c>
      <c r="B53" s="190" t="s">
        <v>6</v>
      </c>
      <c r="C53" s="150" t="s">
        <v>61</v>
      </c>
      <c r="D53" s="151" t="s">
        <v>6</v>
      </c>
      <c r="E53" s="151" t="s">
        <v>6</v>
      </c>
      <c r="F53" s="152" t="s">
        <v>6</v>
      </c>
      <c r="G53" s="153" t="s">
        <v>6</v>
      </c>
      <c r="H53" s="154"/>
      <c r="I53" s="155" t="s">
        <v>61</v>
      </c>
      <c r="J53" s="151" t="s">
        <v>6</v>
      </c>
      <c r="K53" s="151" t="s">
        <v>6</v>
      </c>
      <c r="L53" s="152" t="s">
        <v>6</v>
      </c>
      <c r="M53" s="156" t="s">
        <v>6</v>
      </c>
      <c r="N53" s="157"/>
      <c r="O53" s="188" t="s">
        <v>6</v>
      </c>
      <c r="P53" s="158" t="str">
        <f t="shared" si="0"/>
        <v/>
      </c>
      <c r="Q53" s="159" t="s">
        <v>6</v>
      </c>
      <c r="R53" s="159" t="s">
        <v>6</v>
      </c>
      <c r="S53" s="162" t="s">
        <v>6</v>
      </c>
      <c r="T53" s="3"/>
      <c r="U53" s="3"/>
    </row>
    <row r="54" spans="1:21" x14ac:dyDescent="0.35">
      <c r="A54" s="148" t="s">
        <v>6</v>
      </c>
      <c r="B54" s="190" t="s">
        <v>6</v>
      </c>
      <c r="C54" s="150" t="s">
        <v>61</v>
      </c>
      <c r="D54" s="151" t="s">
        <v>6</v>
      </c>
      <c r="E54" s="151" t="s">
        <v>6</v>
      </c>
      <c r="F54" s="152" t="s">
        <v>6</v>
      </c>
      <c r="G54" s="153" t="s">
        <v>6</v>
      </c>
      <c r="H54" s="154"/>
      <c r="I54" s="155" t="s">
        <v>61</v>
      </c>
      <c r="J54" s="151" t="s">
        <v>6</v>
      </c>
      <c r="K54" s="151" t="s">
        <v>6</v>
      </c>
      <c r="L54" s="152" t="s">
        <v>6</v>
      </c>
      <c r="M54" s="156" t="s">
        <v>6</v>
      </c>
      <c r="N54" s="157"/>
      <c r="O54" s="188" t="s">
        <v>6</v>
      </c>
      <c r="P54" s="158" t="str">
        <f t="shared" si="0"/>
        <v/>
      </c>
      <c r="Q54" s="159" t="s">
        <v>6</v>
      </c>
      <c r="R54" s="159" t="s">
        <v>6</v>
      </c>
      <c r="S54" s="162" t="s">
        <v>6</v>
      </c>
      <c r="T54" s="3"/>
      <c r="U54" s="3"/>
    </row>
    <row r="55" spans="1:21" x14ac:dyDescent="0.35">
      <c r="A55" s="148" t="s">
        <v>6</v>
      </c>
      <c r="B55" s="190" t="s">
        <v>6</v>
      </c>
      <c r="C55" s="150" t="s">
        <v>61</v>
      </c>
      <c r="D55" s="151" t="s">
        <v>6</v>
      </c>
      <c r="E55" s="151" t="s">
        <v>6</v>
      </c>
      <c r="F55" s="152" t="s">
        <v>6</v>
      </c>
      <c r="G55" s="153" t="s">
        <v>6</v>
      </c>
      <c r="H55" s="154"/>
      <c r="I55" s="155" t="s">
        <v>61</v>
      </c>
      <c r="J55" s="151" t="s">
        <v>6</v>
      </c>
      <c r="K55" s="151" t="s">
        <v>6</v>
      </c>
      <c r="L55" s="152" t="s">
        <v>6</v>
      </c>
      <c r="M55" s="156" t="s">
        <v>6</v>
      </c>
      <c r="N55" s="157"/>
      <c r="O55" s="188" t="s">
        <v>6</v>
      </c>
      <c r="P55" s="158" t="str">
        <f t="shared" si="0"/>
        <v/>
      </c>
      <c r="Q55" s="159" t="s">
        <v>6</v>
      </c>
      <c r="R55" s="159" t="s">
        <v>6</v>
      </c>
      <c r="S55" s="162" t="s">
        <v>6</v>
      </c>
      <c r="T55" s="3"/>
      <c r="U55" s="3"/>
    </row>
    <row r="56" spans="1:21" x14ac:dyDescent="0.35">
      <c r="A56" s="148" t="s">
        <v>6</v>
      </c>
      <c r="B56" s="190" t="s">
        <v>6</v>
      </c>
      <c r="C56" s="150" t="s">
        <v>61</v>
      </c>
      <c r="D56" s="151" t="s">
        <v>6</v>
      </c>
      <c r="E56" s="151" t="s">
        <v>6</v>
      </c>
      <c r="F56" s="152" t="s">
        <v>6</v>
      </c>
      <c r="G56" s="153" t="s">
        <v>6</v>
      </c>
      <c r="H56" s="154"/>
      <c r="I56" s="155" t="s">
        <v>61</v>
      </c>
      <c r="J56" s="151" t="s">
        <v>6</v>
      </c>
      <c r="K56" s="151" t="s">
        <v>6</v>
      </c>
      <c r="L56" s="152" t="s">
        <v>6</v>
      </c>
      <c r="M56" s="156" t="s">
        <v>6</v>
      </c>
      <c r="N56" s="157"/>
      <c r="O56" s="188" t="s">
        <v>6</v>
      </c>
      <c r="P56" s="158" t="str">
        <f t="shared" si="0"/>
        <v/>
      </c>
      <c r="Q56" s="159" t="s">
        <v>6</v>
      </c>
      <c r="R56" s="159" t="s">
        <v>6</v>
      </c>
      <c r="S56" s="162" t="s">
        <v>6</v>
      </c>
      <c r="T56" s="3"/>
      <c r="U56" s="3"/>
    </row>
    <row r="57" spans="1:21" x14ac:dyDescent="0.35">
      <c r="A57" s="148" t="s">
        <v>6</v>
      </c>
      <c r="B57" s="190" t="s">
        <v>6</v>
      </c>
      <c r="C57" s="150" t="s">
        <v>61</v>
      </c>
      <c r="D57" s="151" t="s">
        <v>6</v>
      </c>
      <c r="E57" s="151" t="s">
        <v>6</v>
      </c>
      <c r="F57" s="152" t="s">
        <v>6</v>
      </c>
      <c r="G57" s="153" t="s">
        <v>6</v>
      </c>
      <c r="H57" s="154"/>
      <c r="I57" s="155" t="s">
        <v>61</v>
      </c>
      <c r="J57" s="151" t="s">
        <v>6</v>
      </c>
      <c r="K57" s="151" t="s">
        <v>6</v>
      </c>
      <c r="L57" s="152" t="s">
        <v>6</v>
      </c>
      <c r="M57" s="156" t="s">
        <v>6</v>
      </c>
      <c r="N57" s="157"/>
      <c r="O57" s="188" t="s">
        <v>6</v>
      </c>
      <c r="P57" s="158" t="str">
        <f t="shared" si="0"/>
        <v/>
      </c>
      <c r="Q57" s="159" t="s">
        <v>6</v>
      </c>
      <c r="R57" s="159" t="s">
        <v>6</v>
      </c>
      <c r="S57" s="162" t="s">
        <v>6</v>
      </c>
      <c r="T57" s="3"/>
      <c r="U57" s="3"/>
    </row>
    <row r="58" spans="1:21" x14ac:dyDescent="0.35">
      <c r="A58" s="148" t="s">
        <v>6</v>
      </c>
      <c r="B58" s="190" t="s">
        <v>6</v>
      </c>
      <c r="C58" s="150" t="s">
        <v>61</v>
      </c>
      <c r="D58" s="151" t="s">
        <v>6</v>
      </c>
      <c r="E58" s="151" t="s">
        <v>6</v>
      </c>
      <c r="F58" s="152" t="s">
        <v>6</v>
      </c>
      <c r="G58" s="153" t="s">
        <v>6</v>
      </c>
      <c r="H58" s="154"/>
      <c r="I58" s="155" t="s">
        <v>61</v>
      </c>
      <c r="J58" s="151" t="s">
        <v>6</v>
      </c>
      <c r="K58" s="151" t="s">
        <v>6</v>
      </c>
      <c r="L58" s="152" t="s">
        <v>6</v>
      </c>
      <c r="M58" s="156" t="s">
        <v>6</v>
      </c>
      <c r="N58" s="157"/>
      <c r="O58" s="188" t="s">
        <v>6</v>
      </c>
      <c r="P58" s="158" t="str">
        <f t="shared" si="0"/>
        <v/>
      </c>
      <c r="Q58" s="159" t="s">
        <v>6</v>
      </c>
      <c r="R58" s="159" t="s">
        <v>6</v>
      </c>
      <c r="S58" s="162" t="s">
        <v>6</v>
      </c>
      <c r="T58" s="3"/>
      <c r="U58" s="3"/>
    </row>
    <row r="59" spans="1:21" x14ac:dyDescent="0.35">
      <c r="A59" s="148" t="s">
        <v>6</v>
      </c>
      <c r="B59" s="190" t="s">
        <v>6</v>
      </c>
      <c r="C59" s="150" t="s">
        <v>61</v>
      </c>
      <c r="D59" s="151" t="s">
        <v>6</v>
      </c>
      <c r="E59" s="151" t="s">
        <v>6</v>
      </c>
      <c r="F59" s="152" t="s">
        <v>6</v>
      </c>
      <c r="G59" s="153" t="s">
        <v>6</v>
      </c>
      <c r="H59" s="154"/>
      <c r="I59" s="155" t="s">
        <v>61</v>
      </c>
      <c r="J59" s="151" t="s">
        <v>6</v>
      </c>
      <c r="K59" s="151" t="s">
        <v>6</v>
      </c>
      <c r="L59" s="152" t="s">
        <v>6</v>
      </c>
      <c r="M59" s="156" t="s">
        <v>6</v>
      </c>
      <c r="N59" s="157"/>
      <c r="O59" s="188" t="s">
        <v>6</v>
      </c>
      <c r="P59" s="158" t="str">
        <f t="shared" si="0"/>
        <v/>
      </c>
      <c r="Q59" s="159" t="s">
        <v>6</v>
      </c>
      <c r="R59" s="159" t="s">
        <v>6</v>
      </c>
      <c r="S59" s="162" t="s">
        <v>6</v>
      </c>
      <c r="T59" s="3"/>
      <c r="U59" s="3"/>
    </row>
    <row r="60" spans="1:21" x14ac:dyDescent="0.35">
      <c r="A60" s="148" t="s">
        <v>6</v>
      </c>
      <c r="B60" s="190" t="s">
        <v>6</v>
      </c>
      <c r="C60" s="150" t="s">
        <v>61</v>
      </c>
      <c r="D60" s="151" t="s">
        <v>6</v>
      </c>
      <c r="E60" s="151" t="s">
        <v>6</v>
      </c>
      <c r="F60" s="152" t="s">
        <v>6</v>
      </c>
      <c r="G60" s="153" t="s">
        <v>6</v>
      </c>
      <c r="H60" s="154"/>
      <c r="I60" s="155" t="s">
        <v>61</v>
      </c>
      <c r="J60" s="151" t="s">
        <v>6</v>
      </c>
      <c r="K60" s="151" t="s">
        <v>6</v>
      </c>
      <c r="L60" s="152" t="s">
        <v>6</v>
      </c>
      <c r="M60" s="156" t="s">
        <v>6</v>
      </c>
      <c r="N60" s="157"/>
      <c r="O60" s="188" t="s">
        <v>6</v>
      </c>
      <c r="P60" s="158" t="str">
        <f t="shared" si="0"/>
        <v/>
      </c>
      <c r="Q60" s="159" t="s">
        <v>6</v>
      </c>
      <c r="R60" s="159" t="s">
        <v>6</v>
      </c>
      <c r="S60" s="162" t="s">
        <v>6</v>
      </c>
      <c r="T60" s="3"/>
      <c r="U60" s="3"/>
    </row>
    <row r="61" spans="1:21" x14ac:dyDescent="0.35">
      <c r="A61" s="148" t="s">
        <v>6</v>
      </c>
      <c r="B61" s="190" t="s">
        <v>6</v>
      </c>
      <c r="C61" s="150" t="s">
        <v>61</v>
      </c>
      <c r="D61" s="151" t="s">
        <v>6</v>
      </c>
      <c r="E61" s="151" t="s">
        <v>6</v>
      </c>
      <c r="F61" s="152" t="s">
        <v>6</v>
      </c>
      <c r="G61" s="153" t="s">
        <v>6</v>
      </c>
      <c r="H61" s="154"/>
      <c r="I61" s="155" t="s">
        <v>61</v>
      </c>
      <c r="J61" s="151" t="s">
        <v>6</v>
      </c>
      <c r="K61" s="151" t="s">
        <v>6</v>
      </c>
      <c r="L61" s="152" t="s">
        <v>6</v>
      </c>
      <c r="M61" s="156" t="s">
        <v>6</v>
      </c>
      <c r="N61" s="157"/>
      <c r="O61" s="188" t="s">
        <v>6</v>
      </c>
      <c r="P61" s="158" t="str">
        <f t="shared" si="0"/>
        <v/>
      </c>
      <c r="Q61" s="159" t="s">
        <v>6</v>
      </c>
      <c r="R61" s="159" t="s">
        <v>6</v>
      </c>
      <c r="S61" s="162" t="s">
        <v>6</v>
      </c>
      <c r="T61" s="3"/>
      <c r="U61" s="3"/>
    </row>
    <row r="62" spans="1:21" x14ac:dyDescent="0.35">
      <c r="A62" s="148" t="s">
        <v>6</v>
      </c>
      <c r="B62" s="190" t="s">
        <v>6</v>
      </c>
      <c r="C62" s="150" t="s">
        <v>61</v>
      </c>
      <c r="D62" s="151" t="s">
        <v>6</v>
      </c>
      <c r="E62" s="151" t="s">
        <v>6</v>
      </c>
      <c r="F62" s="152" t="s">
        <v>6</v>
      </c>
      <c r="G62" s="153" t="s">
        <v>6</v>
      </c>
      <c r="H62" s="154"/>
      <c r="I62" s="155" t="s">
        <v>61</v>
      </c>
      <c r="J62" s="151" t="s">
        <v>6</v>
      </c>
      <c r="K62" s="151" t="s">
        <v>6</v>
      </c>
      <c r="L62" s="152" t="s">
        <v>6</v>
      </c>
      <c r="M62" s="156" t="s">
        <v>6</v>
      </c>
      <c r="N62" s="157"/>
      <c r="O62" s="188" t="s">
        <v>6</v>
      </c>
      <c r="P62" s="158" t="str">
        <f t="shared" si="0"/>
        <v/>
      </c>
      <c r="Q62" s="159" t="s">
        <v>6</v>
      </c>
      <c r="R62" s="159" t="s">
        <v>6</v>
      </c>
      <c r="S62" s="162" t="s">
        <v>6</v>
      </c>
      <c r="T62" s="3"/>
      <c r="U62" s="3"/>
    </row>
    <row r="63" spans="1:21" x14ac:dyDescent="0.35">
      <c r="A63" s="148" t="s">
        <v>6</v>
      </c>
      <c r="B63" s="190" t="s">
        <v>6</v>
      </c>
      <c r="C63" s="150" t="s">
        <v>61</v>
      </c>
      <c r="D63" s="151" t="s">
        <v>6</v>
      </c>
      <c r="E63" s="151" t="s">
        <v>6</v>
      </c>
      <c r="F63" s="152" t="s">
        <v>6</v>
      </c>
      <c r="G63" s="153" t="s">
        <v>6</v>
      </c>
      <c r="H63" s="154"/>
      <c r="I63" s="155" t="s">
        <v>61</v>
      </c>
      <c r="J63" s="151" t="s">
        <v>6</v>
      </c>
      <c r="K63" s="151" t="s">
        <v>6</v>
      </c>
      <c r="L63" s="152" t="s">
        <v>6</v>
      </c>
      <c r="M63" s="156" t="s">
        <v>6</v>
      </c>
      <c r="N63" s="157"/>
      <c r="O63" s="188" t="s">
        <v>6</v>
      </c>
      <c r="P63" s="158" t="str">
        <f t="shared" si="0"/>
        <v/>
      </c>
      <c r="Q63" s="159" t="s">
        <v>6</v>
      </c>
      <c r="R63" s="159" t="s">
        <v>6</v>
      </c>
      <c r="S63" s="162" t="s">
        <v>6</v>
      </c>
      <c r="T63" s="3"/>
      <c r="U63" s="3"/>
    </row>
    <row r="64" spans="1:21" x14ac:dyDescent="0.35">
      <c r="A64" s="148" t="s">
        <v>6</v>
      </c>
      <c r="B64" s="190" t="s">
        <v>6</v>
      </c>
      <c r="C64" s="150" t="s">
        <v>61</v>
      </c>
      <c r="D64" s="151" t="s">
        <v>6</v>
      </c>
      <c r="E64" s="151" t="s">
        <v>6</v>
      </c>
      <c r="F64" s="152" t="s">
        <v>6</v>
      </c>
      <c r="G64" s="153" t="s">
        <v>6</v>
      </c>
      <c r="H64" s="154"/>
      <c r="I64" s="155" t="s">
        <v>61</v>
      </c>
      <c r="J64" s="151" t="s">
        <v>6</v>
      </c>
      <c r="K64" s="151" t="s">
        <v>6</v>
      </c>
      <c r="L64" s="152" t="s">
        <v>6</v>
      </c>
      <c r="M64" s="156" t="s">
        <v>6</v>
      </c>
      <c r="N64" s="157"/>
      <c r="O64" s="188" t="s">
        <v>6</v>
      </c>
      <c r="P64" s="158" t="str">
        <f t="shared" si="0"/>
        <v/>
      </c>
      <c r="Q64" s="159" t="s">
        <v>6</v>
      </c>
      <c r="R64" s="159" t="s">
        <v>6</v>
      </c>
      <c r="S64" s="162" t="s">
        <v>6</v>
      </c>
      <c r="T64" s="3"/>
      <c r="U64" s="3"/>
    </row>
    <row r="65" spans="1:21" x14ac:dyDescent="0.35">
      <c r="A65" s="148" t="s">
        <v>6</v>
      </c>
      <c r="B65" s="190" t="s">
        <v>6</v>
      </c>
      <c r="C65" s="150" t="s">
        <v>61</v>
      </c>
      <c r="D65" s="151" t="s">
        <v>6</v>
      </c>
      <c r="E65" s="151" t="s">
        <v>6</v>
      </c>
      <c r="F65" s="152" t="s">
        <v>6</v>
      </c>
      <c r="G65" s="153" t="s">
        <v>6</v>
      </c>
      <c r="H65" s="154"/>
      <c r="I65" s="155" t="s">
        <v>61</v>
      </c>
      <c r="J65" s="151" t="s">
        <v>6</v>
      </c>
      <c r="K65" s="151" t="s">
        <v>6</v>
      </c>
      <c r="L65" s="152" t="s">
        <v>6</v>
      </c>
      <c r="M65" s="156" t="s">
        <v>6</v>
      </c>
      <c r="N65" s="157"/>
      <c r="O65" s="188" t="s">
        <v>6</v>
      </c>
      <c r="P65" s="158" t="str">
        <f t="shared" si="0"/>
        <v/>
      </c>
      <c r="Q65" s="159" t="s">
        <v>6</v>
      </c>
      <c r="R65" s="159" t="s">
        <v>6</v>
      </c>
      <c r="S65" s="162" t="s">
        <v>6</v>
      </c>
      <c r="T65" s="3"/>
      <c r="U65" s="3"/>
    </row>
    <row r="66" spans="1:21" x14ac:dyDescent="0.35">
      <c r="A66" s="148" t="s">
        <v>6</v>
      </c>
      <c r="B66" s="190" t="s">
        <v>6</v>
      </c>
      <c r="C66" s="150" t="s">
        <v>61</v>
      </c>
      <c r="D66" s="151" t="s">
        <v>6</v>
      </c>
      <c r="E66" s="151" t="s">
        <v>6</v>
      </c>
      <c r="F66" s="152" t="s">
        <v>6</v>
      </c>
      <c r="G66" s="153" t="s">
        <v>6</v>
      </c>
      <c r="H66" s="154"/>
      <c r="I66" s="155" t="s">
        <v>61</v>
      </c>
      <c r="J66" s="151" t="s">
        <v>6</v>
      </c>
      <c r="K66" s="151" t="s">
        <v>6</v>
      </c>
      <c r="L66" s="152" t="s">
        <v>6</v>
      </c>
      <c r="M66" s="156" t="s">
        <v>6</v>
      </c>
      <c r="N66" s="157"/>
      <c r="O66" s="188" t="s">
        <v>6</v>
      </c>
      <c r="P66" s="158" t="str">
        <f t="shared" si="0"/>
        <v/>
      </c>
      <c r="Q66" s="159" t="s">
        <v>6</v>
      </c>
      <c r="R66" s="159" t="s">
        <v>6</v>
      </c>
      <c r="S66" s="162" t="s">
        <v>6</v>
      </c>
      <c r="T66" s="3"/>
      <c r="U66" s="3"/>
    </row>
    <row r="67" spans="1:21" x14ac:dyDescent="0.35">
      <c r="A67" s="148" t="s">
        <v>6</v>
      </c>
      <c r="B67" s="190" t="s">
        <v>6</v>
      </c>
      <c r="C67" s="150" t="s">
        <v>61</v>
      </c>
      <c r="D67" s="151" t="s">
        <v>6</v>
      </c>
      <c r="E67" s="151" t="s">
        <v>6</v>
      </c>
      <c r="F67" s="152" t="s">
        <v>6</v>
      </c>
      <c r="G67" s="153" t="s">
        <v>6</v>
      </c>
      <c r="H67" s="154"/>
      <c r="I67" s="155" t="s">
        <v>61</v>
      </c>
      <c r="J67" s="151" t="s">
        <v>6</v>
      </c>
      <c r="K67" s="151" t="s">
        <v>6</v>
      </c>
      <c r="L67" s="152" t="s">
        <v>6</v>
      </c>
      <c r="M67" s="156" t="s">
        <v>6</v>
      </c>
      <c r="N67" s="157"/>
      <c r="O67" s="188" t="s">
        <v>6</v>
      </c>
      <c r="P67" s="158" t="str">
        <f t="shared" si="0"/>
        <v/>
      </c>
      <c r="Q67" s="159" t="s">
        <v>6</v>
      </c>
      <c r="R67" s="159" t="s">
        <v>6</v>
      </c>
      <c r="S67" s="162" t="s">
        <v>6</v>
      </c>
      <c r="T67" s="3"/>
      <c r="U67" s="3"/>
    </row>
    <row r="68" spans="1:21" x14ac:dyDescent="0.35">
      <c r="A68" s="148" t="s">
        <v>6</v>
      </c>
      <c r="B68" s="190" t="s">
        <v>6</v>
      </c>
      <c r="C68" s="150" t="s">
        <v>61</v>
      </c>
      <c r="D68" s="151" t="s">
        <v>6</v>
      </c>
      <c r="E68" s="151" t="s">
        <v>6</v>
      </c>
      <c r="F68" s="152" t="s">
        <v>6</v>
      </c>
      <c r="G68" s="153" t="s">
        <v>6</v>
      </c>
      <c r="H68" s="154"/>
      <c r="I68" s="155" t="s">
        <v>61</v>
      </c>
      <c r="J68" s="151" t="s">
        <v>6</v>
      </c>
      <c r="K68" s="151" t="s">
        <v>6</v>
      </c>
      <c r="L68" s="152" t="s">
        <v>6</v>
      </c>
      <c r="M68" s="156" t="s">
        <v>6</v>
      </c>
      <c r="N68" s="157"/>
      <c r="O68" s="188" t="s">
        <v>6</v>
      </c>
      <c r="P68" s="158" t="str">
        <f t="shared" si="0"/>
        <v/>
      </c>
      <c r="Q68" s="159" t="s">
        <v>6</v>
      </c>
      <c r="R68" s="159" t="s">
        <v>6</v>
      </c>
      <c r="S68" s="162" t="s">
        <v>6</v>
      </c>
      <c r="T68" s="3"/>
      <c r="U68" s="3"/>
    </row>
    <row r="69" spans="1:21" x14ac:dyDescent="0.35">
      <c r="A69" s="148" t="s">
        <v>6</v>
      </c>
      <c r="B69" s="190" t="s">
        <v>6</v>
      </c>
      <c r="C69" s="150" t="s">
        <v>61</v>
      </c>
      <c r="D69" s="151" t="s">
        <v>6</v>
      </c>
      <c r="E69" s="151" t="s">
        <v>6</v>
      </c>
      <c r="F69" s="152" t="s">
        <v>6</v>
      </c>
      <c r="G69" s="153" t="s">
        <v>6</v>
      </c>
      <c r="H69" s="154"/>
      <c r="I69" s="155" t="s">
        <v>61</v>
      </c>
      <c r="J69" s="151" t="s">
        <v>6</v>
      </c>
      <c r="K69" s="151" t="s">
        <v>6</v>
      </c>
      <c r="L69" s="152" t="s">
        <v>6</v>
      </c>
      <c r="M69" s="156" t="s">
        <v>6</v>
      </c>
      <c r="N69" s="157"/>
      <c r="O69" s="188" t="s">
        <v>6</v>
      </c>
      <c r="P69" s="158" t="str">
        <f t="shared" si="0"/>
        <v/>
      </c>
      <c r="Q69" s="159" t="s">
        <v>6</v>
      </c>
      <c r="R69" s="159" t="s">
        <v>6</v>
      </c>
      <c r="S69" s="162" t="s">
        <v>6</v>
      </c>
      <c r="T69" s="3"/>
      <c r="U69" s="3"/>
    </row>
    <row r="70" spans="1:21" x14ac:dyDescent="0.35">
      <c r="A70" s="148" t="s">
        <v>6</v>
      </c>
      <c r="B70" s="190" t="s">
        <v>6</v>
      </c>
      <c r="C70" s="150" t="s">
        <v>61</v>
      </c>
      <c r="D70" s="151" t="s">
        <v>6</v>
      </c>
      <c r="E70" s="151" t="s">
        <v>6</v>
      </c>
      <c r="F70" s="152" t="s">
        <v>6</v>
      </c>
      <c r="G70" s="153" t="s">
        <v>6</v>
      </c>
      <c r="H70" s="154"/>
      <c r="I70" s="155" t="s">
        <v>61</v>
      </c>
      <c r="J70" s="151" t="s">
        <v>6</v>
      </c>
      <c r="K70" s="151" t="s">
        <v>6</v>
      </c>
      <c r="L70" s="152" t="s">
        <v>6</v>
      </c>
      <c r="M70" s="156" t="s">
        <v>6</v>
      </c>
      <c r="N70" s="157"/>
      <c r="O70" s="188" t="s">
        <v>6</v>
      </c>
      <c r="P70" s="158" t="str">
        <f t="shared" si="0"/>
        <v/>
      </c>
      <c r="Q70" s="159" t="s">
        <v>6</v>
      </c>
      <c r="R70" s="159" t="s">
        <v>6</v>
      </c>
      <c r="S70" s="162" t="s">
        <v>6</v>
      </c>
      <c r="T70" s="3"/>
      <c r="U70" s="3"/>
    </row>
    <row r="71" spans="1:21" x14ac:dyDescent="0.35">
      <c r="A71" s="148" t="s">
        <v>6</v>
      </c>
      <c r="B71" s="190" t="s">
        <v>6</v>
      </c>
      <c r="C71" s="150" t="s">
        <v>61</v>
      </c>
      <c r="D71" s="151" t="s">
        <v>6</v>
      </c>
      <c r="E71" s="151" t="s">
        <v>6</v>
      </c>
      <c r="F71" s="152" t="s">
        <v>6</v>
      </c>
      <c r="G71" s="153" t="s">
        <v>6</v>
      </c>
      <c r="H71" s="154"/>
      <c r="I71" s="155" t="s">
        <v>61</v>
      </c>
      <c r="J71" s="151" t="s">
        <v>6</v>
      </c>
      <c r="K71" s="151" t="s">
        <v>6</v>
      </c>
      <c r="L71" s="152" t="s">
        <v>6</v>
      </c>
      <c r="M71" s="156" t="s">
        <v>6</v>
      </c>
      <c r="N71" s="157"/>
      <c r="O71" s="188" t="s">
        <v>6</v>
      </c>
      <c r="P71" s="158" t="str">
        <f t="shared" si="0"/>
        <v/>
      </c>
      <c r="Q71" s="159" t="s">
        <v>6</v>
      </c>
      <c r="R71" s="159" t="s">
        <v>6</v>
      </c>
      <c r="S71" s="162" t="s">
        <v>6</v>
      </c>
      <c r="T71" s="3"/>
      <c r="U71" s="3"/>
    </row>
    <row r="72" spans="1:21" x14ac:dyDescent="0.35">
      <c r="A72" s="148" t="s">
        <v>6</v>
      </c>
      <c r="B72" s="190" t="s">
        <v>6</v>
      </c>
      <c r="C72" s="150" t="s">
        <v>61</v>
      </c>
      <c r="D72" s="151" t="s">
        <v>6</v>
      </c>
      <c r="E72" s="151" t="s">
        <v>6</v>
      </c>
      <c r="F72" s="152" t="s">
        <v>6</v>
      </c>
      <c r="G72" s="153" t="s">
        <v>6</v>
      </c>
      <c r="H72" s="154"/>
      <c r="I72" s="155" t="s">
        <v>61</v>
      </c>
      <c r="J72" s="151" t="s">
        <v>6</v>
      </c>
      <c r="K72" s="151" t="s">
        <v>6</v>
      </c>
      <c r="L72" s="152" t="s">
        <v>6</v>
      </c>
      <c r="M72" s="156" t="s">
        <v>6</v>
      </c>
      <c r="N72" s="157"/>
      <c r="O72" s="188" t="s">
        <v>6</v>
      </c>
      <c r="P72" s="158" t="str">
        <f t="shared" si="0"/>
        <v/>
      </c>
      <c r="Q72" s="159" t="s">
        <v>6</v>
      </c>
      <c r="R72" s="159" t="s">
        <v>6</v>
      </c>
      <c r="S72" s="162" t="s">
        <v>6</v>
      </c>
      <c r="T72" s="3"/>
      <c r="U72" s="3"/>
    </row>
    <row r="73" spans="1:21" x14ac:dyDescent="0.35">
      <c r="A73" s="148" t="s">
        <v>6</v>
      </c>
      <c r="B73" s="190" t="s">
        <v>6</v>
      </c>
      <c r="C73" s="150" t="s">
        <v>61</v>
      </c>
      <c r="D73" s="151" t="s">
        <v>6</v>
      </c>
      <c r="E73" s="151" t="s">
        <v>6</v>
      </c>
      <c r="F73" s="152" t="s">
        <v>6</v>
      </c>
      <c r="G73" s="153" t="s">
        <v>6</v>
      </c>
      <c r="H73" s="154"/>
      <c r="I73" s="155" t="s">
        <v>61</v>
      </c>
      <c r="J73" s="151" t="s">
        <v>6</v>
      </c>
      <c r="K73" s="151" t="s">
        <v>6</v>
      </c>
      <c r="L73" s="152" t="s">
        <v>6</v>
      </c>
      <c r="M73" s="156" t="s">
        <v>6</v>
      </c>
      <c r="N73" s="157"/>
      <c r="O73" s="188" t="s">
        <v>6</v>
      </c>
      <c r="P73" s="158" t="str">
        <f t="shared" si="0"/>
        <v/>
      </c>
      <c r="Q73" s="159" t="s">
        <v>6</v>
      </c>
      <c r="R73" s="159" t="s">
        <v>6</v>
      </c>
      <c r="S73" s="162" t="s">
        <v>6</v>
      </c>
      <c r="T73" s="3"/>
      <c r="U73" s="3"/>
    </row>
    <row r="74" spans="1:21" x14ac:dyDescent="0.35">
      <c r="A74" s="148" t="s">
        <v>6</v>
      </c>
      <c r="B74" s="190" t="s">
        <v>6</v>
      </c>
      <c r="C74" s="150" t="s">
        <v>61</v>
      </c>
      <c r="D74" s="151" t="s">
        <v>6</v>
      </c>
      <c r="E74" s="151" t="s">
        <v>6</v>
      </c>
      <c r="F74" s="152" t="s">
        <v>6</v>
      </c>
      <c r="G74" s="153" t="s">
        <v>6</v>
      </c>
      <c r="H74" s="154"/>
      <c r="I74" s="155" t="s">
        <v>61</v>
      </c>
      <c r="J74" s="151" t="s">
        <v>6</v>
      </c>
      <c r="K74" s="151" t="s">
        <v>6</v>
      </c>
      <c r="L74" s="152" t="s">
        <v>6</v>
      </c>
      <c r="M74" s="156" t="s">
        <v>6</v>
      </c>
      <c r="N74" s="157"/>
      <c r="O74" s="188" t="s">
        <v>6</v>
      </c>
      <c r="P74" s="158" t="str">
        <f t="shared" si="0"/>
        <v/>
      </c>
      <c r="Q74" s="159" t="s">
        <v>6</v>
      </c>
      <c r="R74" s="159" t="s">
        <v>6</v>
      </c>
      <c r="S74" s="162" t="s">
        <v>6</v>
      </c>
      <c r="T74" s="3"/>
      <c r="U74" s="3"/>
    </row>
    <row r="75" spans="1:21" x14ac:dyDescent="0.35">
      <c r="A75" s="148" t="s">
        <v>6</v>
      </c>
      <c r="B75" s="190" t="s">
        <v>6</v>
      </c>
      <c r="C75" s="150" t="s">
        <v>61</v>
      </c>
      <c r="D75" s="151" t="s">
        <v>6</v>
      </c>
      <c r="E75" s="151" t="s">
        <v>6</v>
      </c>
      <c r="F75" s="152" t="s">
        <v>6</v>
      </c>
      <c r="G75" s="153" t="s">
        <v>6</v>
      </c>
      <c r="H75" s="154"/>
      <c r="I75" s="155" t="s">
        <v>61</v>
      </c>
      <c r="J75" s="151" t="s">
        <v>6</v>
      </c>
      <c r="K75" s="151" t="s">
        <v>6</v>
      </c>
      <c r="L75" s="152" t="s">
        <v>6</v>
      </c>
      <c r="M75" s="156" t="s">
        <v>6</v>
      </c>
      <c r="N75" s="157"/>
      <c r="O75" s="188" t="s">
        <v>6</v>
      </c>
      <c r="P75" s="158" t="str">
        <f t="shared" si="0"/>
        <v/>
      </c>
      <c r="Q75" s="159" t="s">
        <v>6</v>
      </c>
      <c r="R75" s="159" t="s">
        <v>6</v>
      </c>
      <c r="S75" s="162" t="s">
        <v>6</v>
      </c>
      <c r="T75" s="3"/>
      <c r="U75" s="3"/>
    </row>
    <row r="76" spans="1:21" x14ac:dyDescent="0.35">
      <c r="A76" s="148" t="s">
        <v>6</v>
      </c>
      <c r="B76" s="190" t="s">
        <v>6</v>
      </c>
      <c r="C76" s="150" t="s">
        <v>61</v>
      </c>
      <c r="D76" s="151" t="s">
        <v>6</v>
      </c>
      <c r="E76" s="151" t="s">
        <v>6</v>
      </c>
      <c r="F76" s="152" t="s">
        <v>6</v>
      </c>
      <c r="G76" s="153" t="s">
        <v>6</v>
      </c>
      <c r="H76" s="154"/>
      <c r="I76" s="155" t="s">
        <v>61</v>
      </c>
      <c r="J76" s="151" t="s">
        <v>6</v>
      </c>
      <c r="K76" s="151" t="s">
        <v>6</v>
      </c>
      <c r="L76" s="152" t="s">
        <v>6</v>
      </c>
      <c r="M76" s="156" t="s">
        <v>6</v>
      </c>
      <c r="N76" s="157"/>
      <c r="O76" s="188" t="s">
        <v>6</v>
      </c>
      <c r="P76" s="158" t="str">
        <f t="shared" si="0"/>
        <v/>
      </c>
      <c r="Q76" s="159" t="s">
        <v>6</v>
      </c>
      <c r="R76" s="159" t="s">
        <v>6</v>
      </c>
      <c r="S76" s="162" t="s">
        <v>6</v>
      </c>
      <c r="T76" s="3"/>
      <c r="U76" s="3"/>
    </row>
    <row r="77" spans="1:21" x14ac:dyDescent="0.35">
      <c r="A77" s="148" t="s">
        <v>6</v>
      </c>
      <c r="B77" s="190" t="s">
        <v>6</v>
      </c>
      <c r="C77" s="150" t="s">
        <v>61</v>
      </c>
      <c r="D77" s="151" t="s">
        <v>6</v>
      </c>
      <c r="E77" s="151" t="s">
        <v>6</v>
      </c>
      <c r="F77" s="152" t="s">
        <v>6</v>
      </c>
      <c r="G77" s="153" t="s">
        <v>6</v>
      </c>
      <c r="H77" s="154"/>
      <c r="I77" s="155" t="s">
        <v>61</v>
      </c>
      <c r="J77" s="151" t="s">
        <v>6</v>
      </c>
      <c r="K77" s="151" t="s">
        <v>6</v>
      </c>
      <c r="L77" s="152" t="s">
        <v>6</v>
      </c>
      <c r="M77" s="156" t="s">
        <v>6</v>
      </c>
      <c r="N77" s="157"/>
      <c r="O77" s="188" t="s">
        <v>6</v>
      </c>
      <c r="P77" s="158" t="str">
        <f t="shared" si="0"/>
        <v/>
      </c>
      <c r="Q77" s="159" t="s">
        <v>6</v>
      </c>
      <c r="R77" s="159" t="s">
        <v>6</v>
      </c>
      <c r="S77" s="162" t="s">
        <v>6</v>
      </c>
      <c r="T77" s="3"/>
      <c r="U77" s="3"/>
    </row>
    <row r="78" spans="1:21" x14ac:dyDescent="0.35">
      <c r="A78" s="148" t="s">
        <v>6</v>
      </c>
      <c r="B78" s="190" t="s">
        <v>6</v>
      </c>
      <c r="C78" s="150" t="s">
        <v>61</v>
      </c>
      <c r="D78" s="151" t="s">
        <v>6</v>
      </c>
      <c r="E78" s="151" t="s">
        <v>6</v>
      </c>
      <c r="F78" s="152" t="s">
        <v>6</v>
      </c>
      <c r="G78" s="153" t="s">
        <v>6</v>
      </c>
      <c r="H78" s="154"/>
      <c r="I78" s="155" t="s">
        <v>61</v>
      </c>
      <c r="J78" s="151" t="s">
        <v>6</v>
      </c>
      <c r="K78" s="151" t="s">
        <v>6</v>
      </c>
      <c r="L78" s="152" t="s">
        <v>6</v>
      </c>
      <c r="M78" s="156" t="s">
        <v>6</v>
      </c>
      <c r="N78" s="157"/>
      <c r="O78" s="188" t="s">
        <v>6</v>
      </c>
      <c r="P78" s="158" t="str">
        <f t="shared" si="0"/>
        <v/>
      </c>
      <c r="Q78" s="159" t="s">
        <v>6</v>
      </c>
      <c r="R78" s="159" t="s">
        <v>6</v>
      </c>
      <c r="S78" s="162" t="s">
        <v>6</v>
      </c>
      <c r="T78" s="3"/>
      <c r="U78" s="3"/>
    </row>
    <row r="79" spans="1:21" x14ac:dyDescent="0.35">
      <c r="A79" s="148" t="s">
        <v>6</v>
      </c>
      <c r="B79" s="190" t="s">
        <v>6</v>
      </c>
      <c r="C79" s="150" t="s">
        <v>61</v>
      </c>
      <c r="D79" s="151" t="s">
        <v>6</v>
      </c>
      <c r="E79" s="151" t="s">
        <v>6</v>
      </c>
      <c r="F79" s="152" t="s">
        <v>6</v>
      </c>
      <c r="G79" s="153" t="s">
        <v>6</v>
      </c>
      <c r="H79" s="154"/>
      <c r="I79" s="155" t="s">
        <v>61</v>
      </c>
      <c r="J79" s="151" t="s">
        <v>6</v>
      </c>
      <c r="K79" s="151" t="s">
        <v>6</v>
      </c>
      <c r="L79" s="152" t="s">
        <v>6</v>
      </c>
      <c r="M79" s="156" t="s">
        <v>6</v>
      </c>
      <c r="N79" s="157"/>
      <c r="O79" s="188" t="s">
        <v>6</v>
      </c>
      <c r="P79" s="158" t="str">
        <f t="shared" si="0"/>
        <v/>
      </c>
      <c r="Q79" s="159" t="s">
        <v>6</v>
      </c>
      <c r="R79" s="159" t="s">
        <v>6</v>
      </c>
      <c r="S79" s="162" t="s">
        <v>6</v>
      </c>
      <c r="T79" s="3"/>
      <c r="U79" s="3"/>
    </row>
    <row r="80" spans="1:21" x14ac:dyDescent="0.35">
      <c r="A80" s="148" t="s">
        <v>6</v>
      </c>
      <c r="B80" s="190" t="s">
        <v>6</v>
      </c>
      <c r="C80" s="150" t="s">
        <v>61</v>
      </c>
      <c r="D80" s="151" t="s">
        <v>6</v>
      </c>
      <c r="E80" s="151" t="s">
        <v>6</v>
      </c>
      <c r="F80" s="152" t="s">
        <v>6</v>
      </c>
      <c r="G80" s="153" t="s">
        <v>6</v>
      </c>
      <c r="H80" s="154"/>
      <c r="I80" s="155" t="s">
        <v>61</v>
      </c>
      <c r="J80" s="151" t="s">
        <v>6</v>
      </c>
      <c r="K80" s="151" t="s">
        <v>6</v>
      </c>
      <c r="L80" s="152" t="s">
        <v>6</v>
      </c>
      <c r="M80" s="156" t="s">
        <v>6</v>
      </c>
      <c r="N80" s="157"/>
      <c r="O80" s="188" t="s">
        <v>6</v>
      </c>
      <c r="P80" s="158" t="str">
        <f t="shared" si="0"/>
        <v/>
      </c>
      <c r="Q80" s="159" t="s">
        <v>6</v>
      </c>
      <c r="R80" s="159" t="s">
        <v>6</v>
      </c>
      <c r="S80" s="162" t="s">
        <v>6</v>
      </c>
      <c r="T80" s="3"/>
      <c r="U80" s="3"/>
    </row>
    <row r="81" spans="1:21" x14ac:dyDescent="0.35">
      <c r="A81" s="148" t="s">
        <v>6</v>
      </c>
      <c r="B81" s="190" t="s">
        <v>6</v>
      </c>
      <c r="C81" s="150" t="s">
        <v>61</v>
      </c>
      <c r="D81" s="151" t="s">
        <v>6</v>
      </c>
      <c r="E81" s="151" t="s">
        <v>6</v>
      </c>
      <c r="F81" s="152" t="s">
        <v>6</v>
      </c>
      <c r="G81" s="153" t="s">
        <v>6</v>
      </c>
      <c r="H81" s="154"/>
      <c r="I81" s="155" t="s">
        <v>61</v>
      </c>
      <c r="J81" s="151" t="s">
        <v>6</v>
      </c>
      <c r="K81" s="151" t="s">
        <v>6</v>
      </c>
      <c r="L81" s="152" t="s">
        <v>6</v>
      </c>
      <c r="M81" s="156" t="s">
        <v>6</v>
      </c>
      <c r="N81" s="157"/>
      <c r="O81" s="188" t="s">
        <v>6</v>
      </c>
      <c r="P81" s="158" t="str">
        <f t="shared" si="0"/>
        <v/>
      </c>
      <c r="Q81" s="159" t="s">
        <v>6</v>
      </c>
      <c r="R81" s="159" t="s">
        <v>6</v>
      </c>
      <c r="S81" s="162" t="s">
        <v>6</v>
      </c>
      <c r="T81" s="3"/>
      <c r="U81" s="3"/>
    </row>
    <row r="82" spans="1:21" x14ac:dyDescent="0.35">
      <c r="A82" s="148" t="s">
        <v>6</v>
      </c>
      <c r="B82" s="190" t="s">
        <v>6</v>
      </c>
      <c r="C82" s="150" t="s">
        <v>61</v>
      </c>
      <c r="D82" s="151" t="s">
        <v>6</v>
      </c>
      <c r="E82" s="151" t="s">
        <v>6</v>
      </c>
      <c r="F82" s="152" t="s">
        <v>6</v>
      </c>
      <c r="G82" s="153" t="s">
        <v>6</v>
      </c>
      <c r="H82" s="154"/>
      <c r="I82" s="155" t="s">
        <v>61</v>
      </c>
      <c r="J82" s="151" t="s">
        <v>6</v>
      </c>
      <c r="K82" s="151" t="s">
        <v>6</v>
      </c>
      <c r="L82" s="152" t="s">
        <v>6</v>
      </c>
      <c r="M82" s="156" t="s">
        <v>6</v>
      </c>
      <c r="N82" s="157"/>
      <c r="O82" s="188" t="s">
        <v>6</v>
      </c>
      <c r="P82" s="158" t="str">
        <f t="shared" si="0"/>
        <v/>
      </c>
      <c r="Q82" s="159" t="s">
        <v>6</v>
      </c>
      <c r="R82" s="159" t="s">
        <v>6</v>
      </c>
      <c r="S82" s="162" t="s">
        <v>6</v>
      </c>
      <c r="T82" s="3"/>
      <c r="U82" s="3"/>
    </row>
    <row r="83" spans="1:21" x14ac:dyDescent="0.35">
      <c r="A83" s="148" t="s">
        <v>6</v>
      </c>
      <c r="B83" s="190" t="s">
        <v>6</v>
      </c>
      <c r="C83" s="150" t="s">
        <v>61</v>
      </c>
      <c r="D83" s="151" t="s">
        <v>6</v>
      </c>
      <c r="E83" s="151" t="s">
        <v>6</v>
      </c>
      <c r="F83" s="152" t="s">
        <v>6</v>
      </c>
      <c r="G83" s="153" t="s">
        <v>6</v>
      </c>
      <c r="H83" s="154"/>
      <c r="I83" s="155" t="s">
        <v>61</v>
      </c>
      <c r="J83" s="151" t="s">
        <v>6</v>
      </c>
      <c r="K83" s="151" t="s">
        <v>6</v>
      </c>
      <c r="L83" s="152" t="s">
        <v>6</v>
      </c>
      <c r="M83" s="156" t="s">
        <v>6</v>
      </c>
      <c r="N83" s="157"/>
      <c r="O83" s="188" t="s">
        <v>6</v>
      </c>
      <c r="P83" s="158" t="str">
        <f t="shared" si="0"/>
        <v/>
      </c>
      <c r="Q83" s="159" t="s">
        <v>6</v>
      </c>
      <c r="R83" s="159" t="s">
        <v>6</v>
      </c>
      <c r="S83" s="162" t="s">
        <v>6</v>
      </c>
      <c r="T83" s="3"/>
      <c r="U83" s="3"/>
    </row>
    <row r="84" spans="1:21" x14ac:dyDescent="0.35">
      <c r="A84" s="148" t="s">
        <v>6</v>
      </c>
      <c r="B84" s="190" t="s">
        <v>6</v>
      </c>
      <c r="C84" s="150" t="s">
        <v>61</v>
      </c>
      <c r="D84" s="151" t="s">
        <v>6</v>
      </c>
      <c r="E84" s="151" t="s">
        <v>6</v>
      </c>
      <c r="F84" s="152" t="s">
        <v>6</v>
      </c>
      <c r="G84" s="153" t="s">
        <v>6</v>
      </c>
      <c r="H84" s="154"/>
      <c r="I84" s="155" t="s">
        <v>61</v>
      </c>
      <c r="J84" s="151" t="s">
        <v>6</v>
      </c>
      <c r="K84" s="151" t="s">
        <v>6</v>
      </c>
      <c r="L84" s="152" t="s">
        <v>6</v>
      </c>
      <c r="M84" s="156" t="s">
        <v>6</v>
      </c>
      <c r="N84" s="157"/>
      <c r="O84" s="188" t="s">
        <v>6</v>
      </c>
      <c r="P84" s="158" t="str">
        <f t="shared" si="0"/>
        <v/>
      </c>
      <c r="Q84" s="159" t="s">
        <v>6</v>
      </c>
      <c r="R84" s="159" t="s">
        <v>6</v>
      </c>
      <c r="S84" s="162" t="s">
        <v>6</v>
      </c>
      <c r="T84" s="3"/>
      <c r="U84" s="3"/>
    </row>
    <row r="85" spans="1:21" x14ac:dyDescent="0.35">
      <c r="A85" s="148" t="s">
        <v>6</v>
      </c>
      <c r="B85" s="190" t="s">
        <v>6</v>
      </c>
      <c r="C85" s="150" t="s">
        <v>61</v>
      </c>
      <c r="D85" s="151" t="s">
        <v>6</v>
      </c>
      <c r="E85" s="151" t="s">
        <v>6</v>
      </c>
      <c r="F85" s="152" t="s">
        <v>6</v>
      </c>
      <c r="G85" s="153" t="s">
        <v>6</v>
      </c>
      <c r="H85" s="154"/>
      <c r="I85" s="155" t="s">
        <v>61</v>
      </c>
      <c r="J85" s="151" t="s">
        <v>6</v>
      </c>
      <c r="K85" s="151" t="s">
        <v>6</v>
      </c>
      <c r="L85" s="152" t="s">
        <v>6</v>
      </c>
      <c r="M85" s="156" t="s">
        <v>6</v>
      </c>
      <c r="N85" s="157"/>
      <c r="O85" s="188" t="s">
        <v>6</v>
      </c>
      <c r="P85" s="158" t="str">
        <f t="shared" si="0"/>
        <v/>
      </c>
      <c r="Q85" s="159" t="s">
        <v>6</v>
      </c>
      <c r="R85" s="159" t="s">
        <v>6</v>
      </c>
      <c r="S85" s="162" t="s">
        <v>6</v>
      </c>
      <c r="T85" s="3"/>
      <c r="U85" s="3"/>
    </row>
    <row r="86" spans="1:21" x14ac:dyDescent="0.35">
      <c r="A86" s="148" t="s">
        <v>6</v>
      </c>
      <c r="B86" s="190" t="s">
        <v>6</v>
      </c>
      <c r="C86" s="150" t="s">
        <v>61</v>
      </c>
      <c r="D86" s="151" t="s">
        <v>6</v>
      </c>
      <c r="E86" s="151" t="s">
        <v>6</v>
      </c>
      <c r="F86" s="152" t="s">
        <v>6</v>
      </c>
      <c r="G86" s="153" t="s">
        <v>6</v>
      </c>
      <c r="H86" s="154"/>
      <c r="I86" s="155" t="s">
        <v>61</v>
      </c>
      <c r="J86" s="151" t="s">
        <v>6</v>
      </c>
      <c r="K86" s="151" t="s">
        <v>6</v>
      </c>
      <c r="L86" s="152" t="s">
        <v>6</v>
      </c>
      <c r="M86" s="156" t="s">
        <v>6</v>
      </c>
      <c r="N86" s="157"/>
      <c r="O86" s="188" t="s">
        <v>6</v>
      </c>
      <c r="P86" s="158" t="str">
        <f t="shared" si="0"/>
        <v/>
      </c>
      <c r="Q86" s="159" t="s">
        <v>6</v>
      </c>
      <c r="R86" s="159" t="s">
        <v>6</v>
      </c>
      <c r="S86" s="162" t="s">
        <v>6</v>
      </c>
      <c r="T86" s="3"/>
      <c r="U86" s="3"/>
    </row>
    <row r="87" spans="1:21" x14ac:dyDescent="0.35">
      <c r="A87" s="148" t="s">
        <v>6</v>
      </c>
      <c r="B87" s="190" t="s">
        <v>6</v>
      </c>
      <c r="C87" s="150" t="s">
        <v>61</v>
      </c>
      <c r="D87" s="151" t="s">
        <v>6</v>
      </c>
      <c r="E87" s="151" t="s">
        <v>6</v>
      </c>
      <c r="F87" s="152" t="s">
        <v>6</v>
      </c>
      <c r="G87" s="153" t="s">
        <v>6</v>
      </c>
      <c r="H87" s="154"/>
      <c r="I87" s="155" t="s">
        <v>61</v>
      </c>
      <c r="J87" s="151" t="s">
        <v>6</v>
      </c>
      <c r="K87" s="151" t="s">
        <v>6</v>
      </c>
      <c r="L87" s="152" t="s">
        <v>6</v>
      </c>
      <c r="M87" s="156" t="s">
        <v>6</v>
      </c>
      <c r="N87" s="157"/>
      <c r="O87" s="188" t="s">
        <v>6</v>
      </c>
      <c r="P87" s="158" t="str">
        <f t="shared" ref="P87:P92" si="1">IF(OR(D88="",D88="-",J88="",J88="-"),"",D88-J88)</f>
        <v/>
      </c>
      <c r="Q87" s="159" t="s">
        <v>6</v>
      </c>
      <c r="R87" s="159" t="s">
        <v>6</v>
      </c>
      <c r="S87" s="162" t="s">
        <v>6</v>
      </c>
      <c r="T87" s="3"/>
      <c r="U87" s="3"/>
    </row>
    <row r="88" spans="1:21" x14ac:dyDescent="0.35">
      <c r="A88" s="148" t="s">
        <v>6</v>
      </c>
      <c r="B88" s="190" t="s">
        <v>6</v>
      </c>
      <c r="C88" s="150" t="s">
        <v>61</v>
      </c>
      <c r="D88" s="151" t="s">
        <v>6</v>
      </c>
      <c r="E88" s="151" t="s">
        <v>6</v>
      </c>
      <c r="F88" s="152" t="s">
        <v>6</v>
      </c>
      <c r="G88" s="153" t="s">
        <v>6</v>
      </c>
      <c r="H88" s="154"/>
      <c r="I88" s="155" t="s">
        <v>61</v>
      </c>
      <c r="J88" s="151" t="s">
        <v>6</v>
      </c>
      <c r="K88" s="151" t="s">
        <v>6</v>
      </c>
      <c r="L88" s="152" t="s">
        <v>6</v>
      </c>
      <c r="M88" s="156" t="s">
        <v>6</v>
      </c>
      <c r="N88" s="157"/>
      <c r="O88" s="188" t="s">
        <v>6</v>
      </c>
      <c r="P88" s="158" t="str">
        <f t="shared" si="1"/>
        <v/>
      </c>
      <c r="Q88" s="159" t="s">
        <v>6</v>
      </c>
      <c r="R88" s="159" t="s">
        <v>6</v>
      </c>
      <c r="S88" s="162" t="s">
        <v>6</v>
      </c>
      <c r="T88" s="3"/>
      <c r="U88" s="3"/>
    </row>
    <row r="89" spans="1:21" x14ac:dyDescent="0.35">
      <c r="A89" s="148" t="s">
        <v>6</v>
      </c>
      <c r="B89" s="190" t="s">
        <v>6</v>
      </c>
      <c r="C89" s="150" t="s">
        <v>61</v>
      </c>
      <c r="D89" s="151" t="s">
        <v>6</v>
      </c>
      <c r="E89" s="151" t="s">
        <v>6</v>
      </c>
      <c r="F89" s="152" t="s">
        <v>6</v>
      </c>
      <c r="G89" s="153" t="s">
        <v>6</v>
      </c>
      <c r="H89" s="154"/>
      <c r="I89" s="155" t="s">
        <v>61</v>
      </c>
      <c r="J89" s="151" t="s">
        <v>6</v>
      </c>
      <c r="K89" s="151" t="s">
        <v>6</v>
      </c>
      <c r="L89" s="152" t="s">
        <v>6</v>
      </c>
      <c r="M89" s="156" t="s">
        <v>6</v>
      </c>
      <c r="N89" s="157"/>
      <c r="O89" s="188" t="s">
        <v>6</v>
      </c>
      <c r="P89" s="158" t="str">
        <f t="shared" si="1"/>
        <v/>
      </c>
      <c r="Q89" s="159" t="s">
        <v>6</v>
      </c>
      <c r="R89" s="159" t="s">
        <v>6</v>
      </c>
      <c r="S89" s="162" t="s">
        <v>6</v>
      </c>
      <c r="T89" s="3"/>
      <c r="U89" s="3"/>
    </row>
    <row r="90" spans="1:21" x14ac:dyDescent="0.35">
      <c r="A90" s="148" t="s">
        <v>6</v>
      </c>
      <c r="B90" s="190" t="s">
        <v>6</v>
      </c>
      <c r="C90" s="150" t="s">
        <v>61</v>
      </c>
      <c r="D90" s="151" t="s">
        <v>6</v>
      </c>
      <c r="E90" s="151" t="s">
        <v>6</v>
      </c>
      <c r="F90" s="152" t="s">
        <v>6</v>
      </c>
      <c r="G90" s="153" t="s">
        <v>6</v>
      </c>
      <c r="H90" s="154"/>
      <c r="I90" s="155" t="s">
        <v>61</v>
      </c>
      <c r="J90" s="151" t="s">
        <v>6</v>
      </c>
      <c r="K90" s="151" t="s">
        <v>6</v>
      </c>
      <c r="L90" s="152" t="s">
        <v>6</v>
      </c>
      <c r="M90" s="156" t="s">
        <v>6</v>
      </c>
      <c r="N90" s="157"/>
      <c r="O90" s="188" t="s">
        <v>6</v>
      </c>
      <c r="P90" s="158" t="str">
        <f t="shared" si="1"/>
        <v/>
      </c>
      <c r="Q90" s="159" t="s">
        <v>6</v>
      </c>
      <c r="R90" s="159" t="s">
        <v>6</v>
      </c>
      <c r="S90" s="162" t="s">
        <v>6</v>
      </c>
      <c r="T90" s="3"/>
      <c r="U90" s="3"/>
    </row>
    <row r="91" spans="1:21" x14ac:dyDescent="0.35">
      <c r="A91" s="148" t="s">
        <v>6</v>
      </c>
      <c r="B91" s="190" t="s">
        <v>6</v>
      </c>
      <c r="C91" s="150" t="s">
        <v>61</v>
      </c>
      <c r="D91" s="151" t="s">
        <v>6</v>
      </c>
      <c r="E91" s="151" t="s">
        <v>6</v>
      </c>
      <c r="F91" s="152" t="s">
        <v>6</v>
      </c>
      <c r="G91" s="153" t="s">
        <v>6</v>
      </c>
      <c r="H91" s="154"/>
      <c r="I91" s="155" t="s">
        <v>61</v>
      </c>
      <c r="J91" s="151" t="s">
        <v>6</v>
      </c>
      <c r="K91" s="151" t="s">
        <v>6</v>
      </c>
      <c r="L91" s="152" t="s">
        <v>6</v>
      </c>
      <c r="M91" s="156" t="s">
        <v>6</v>
      </c>
      <c r="N91" s="157"/>
      <c r="O91" s="188" t="s">
        <v>6</v>
      </c>
      <c r="P91" s="158" t="str">
        <f t="shared" si="1"/>
        <v/>
      </c>
      <c r="Q91" s="159" t="s">
        <v>6</v>
      </c>
      <c r="R91" s="159" t="s">
        <v>6</v>
      </c>
      <c r="S91" s="162" t="s">
        <v>6</v>
      </c>
      <c r="T91" s="3"/>
      <c r="U91" s="3"/>
    </row>
    <row r="92" spans="1:21" ht="15" thickBot="1" x14ac:dyDescent="0.4">
      <c r="A92" s="148" t="s">
        <v>6</v>
      </c>
      <c r="B92" s="190" t="s">
        <v>6</v>
      </c>
      <c r="C92" s="150" t="s">
        <v>61</v>
      </c>
      <c r="D92" s="151" t="s">
        <v>6</v>
      </c>
      <c r="E92" s="151" t="s">
        <v>6</v>
      </c>
      <c r="F92" s="152" t="s">
        <v>6</v>
      </c>
      <c r="G92" s="153" t="s">
        <v>6</v>
      </c>
      <c r="H92" s="154"/>
      <c r="I92" s="155" t="s">
        <v>61</v>
      </c>
      <c r="J92" s="151" t="s">
        <v>6</v>
      </c>
      <c r="K92" s="151" t="s">
        <v>6</v>
      </c>
      <c r="L92" s="152" t="s">
        <v>6</v>
      </c>
      <c r="M92" s="156" t="s">
        <v>6</v>
      </c>
      <c r="N92" s="157"/>
      <c r="O92" s="188" t="s">
        <v>6</v>
      </c>
      <c r="P92" s="158" t="str">
        <f t="shared" si="1"/>
        <v/>
      </c>
      <c r="Q92" s="159" t="s">
        <v>6</v>
      </c>
      <c r="R92" s="159" t="s">
        <v>6</v>
      </c>
      <c r="S92" s="162" t="s">
        <v>6</v>
      </c>
      <c r="T92" s="3"/>
      <c r="U92" s="3"/>
    </row>
    <row r="93" spans="1:21" ht="15" thickBot="1" x14ac:dyDescent="0.4">
      <c r="A93" s="148" t="s">
        <v>6</v>
      </c>
      <c r="B93" s="190" t="s">
        <v>6</v>
      </c>
      <c r="C93" s="150" t="s">
        <v>61</v>
      </c>
      <c r="D93" s="151" t="s">
        <v>6</v>
      </c>
      <c r="E93" s="151" t="s">
        <v>6</v>
      </c>
      <c r="F93" s="152" t="s">
        <v>6</v>
      </c>
      <c r="G93" s="153" t="s">
        <v>6</v>
      </c>
      <c r="H93" s="154"/>
      <c r="I93" s="155" t="s">
        <v>61</v>
      </c>
      <c r="J93" s="151" t="s">
        <v>6</v>
      </c>
      <c r="K93" s="151" t="s">
        <v>6</v>
      </c>
      <c r="L93" s="152" t="s">
        <v>6</v>
      </c>
      <c r="M93" s="156" t="s">
        <v>6</v>
      </c>
      <c r="N93" s="157"/>
      <c r="O93" s="188" t="s">
        <v>6</v>
      </c>
      <c r="P93" s="171">
        <f>IF(SUM(P23:P92)=0,"-",AVERAGE(P23:P92))</f>
        <v>12.955714285714285</v>
      </c>
      <c r="Q93" s="168">
        <f>IF(SUM(Q23:Q92)=0,"-",AVERAGE(Q23:Q92))</f>
        <v>18.060357142857143</v>
      </c>
      <c r="R93" s="168">
        <f>IF(SUM(R23:R92)=0,"-",AVERAGE(R23:R92))</f>
        <v>18.653928571428569</v>
      </c>
      <c r="S93" s="173">
        <f>IF(SUM(S23:S92)=0,"-",AVERAGE(S23:S92))</f>
        <v>1.5022142857142853</v>
      </c>
      <c r="T93" s="3"/>
      <c r="U93" s="3"/>
    </row>
    <row r="94" spans="1:21" ht="15" thickBot="1" x14ac:dyDescent="0.4">
      <c r="A94" s="163" t="s">
        <v>92</v>
      </c>
      <c r="B94" s="191">
        <f>IF(SUM(B24:B93)=0,"-",AVERAGE(B24:B93))</f>
        <v>24</v>
      </c>
      <c r="C94" s="165" t="s">
        <v>61</v>
      </c>
      <c r="D94" s="166">
        <f>IF(SUM(D24:D93)=0,0,AVERAGE(D24:D93))</f>
        <v>63.636428571428574</v>
      </c>
      <c r="E94" s="166">
        <f>IF(SUM(E24:E93)=0,"-",AVERAGE(E24:E93))</f>
        <v>6.8300000000000036</v>
      </c>
      <c r="F94" s="167">
        <f>IF(SUM(F24:F93)=0,"-",AVERAGE(F24:F93))</f>
        <v>45.26428571428572</v>
      </c>
      <c r="G94" s="168">
        <f>IF(SUM(G24:G93)=0,"-",AVERAGE(G24:G93))</f>
        <v>46.113571428571426</v>
      </c>
      <c r="H94" s="167"/>
      <c r="I94" s="169" t="s">
        <v>61</v>
      </c>
      <c r="J94" s="166">
        <f>IF(SUM(J24:J93)=0,0,AVERAGE(J24:J93))</f>
        <v>50.680714285714281</v>
      </c>
      <c r="K94" s="166">
        <f>IF(SUM(K24:K93)=0,"-",AVERAGE(K24:K93))</f>
        <v>5.2300000000000013</v>
      </c>
      <c r="L94" s="167">
        <f>IF(SUM(L24:L93)=0,"-",AVERAGE(L24:L93))</f>
        <v>27.203928571428577</v>
      </c>
      <c r="M94" s="167">
        <f>IF(SUM(M24:M93)=0,"-",AVERAGE(M24:M93))</f>
        <v>27.45964285714286</v>
      </c>
      <c r="N94" s="170"/>
      <c r="O94" s="173" t="str">
        <f>IF(SUM(O24:O93)=0,"-",AVERAGE(O24:O93))</f>
        <v>-</v>
      </c>
      <c r="P94" s="174"/>
      <c r="Q94" s="183">
        <f>SUM(Q23:Q92)</f>
        <v>505.69</v>
      </c>
      <c r="R94" s="183">
        <f>SUM(R23:R92)</f>
        <v>522.30999999999995</v>
      </c>
      <c r="S94" s="184">
        <f>SUM(S23:S92)</f>
        <v>42.061999999999991</v>
      </c>
      <c r="T94" s="3"/>
      <c r="U94" s="3"/>
    </row>
    <row r="95" spans="1:21" ht="15" thickBot="1" x14ac:dyDescent="0.4">
      <c r="A95" s="174" t="s">
        <v>93</v>
      </c>
      <c r="B95" s="192">
        <f>SUM(B24:B93)</f>
        <v>672</v>
      </c>
      <c r="C95" s="174"/>
      <c r="D95" s="176"/>
      <c r="E95" s="176"/>
      <c r="F95" s="177">
        <f>SUM(F24:F93)</f>
        <v>1267.4000000000001</v>
      </c>
      <c r="G95" s="178">
        <f>SUM(G24:G93)</f>
        <v>1291.1799999999998</v>
      </c>
      <c r="H95" s="179"/>
      <c r="I95" s="176"/>
      <c r="J95" s="176"/>
      <c r="K95" s="176"/>
      <c r="L95" s="180">
        <f>SUM(L24:L93)</f>
        <v>761.71000000000015</v>
      </c>
      <c r="M95" s="181">
        <f>SUM(M24:M93)</f>
        <v>768.87000000000012</v>
      </c>
      <c r="N95" s="182"/>
      <c r="O95" s="184">
        <f>SUM(O24:O93)</f>
        <v>0</v>
      </c>
      <c r="P95" s="95"/>
      <c r="Q95" s="94">
        <f>AVERAGE(Q44:Q50)</f>
        <v>19.495714285714286</v>
      </c>
      <c r="R95" s="94"/>
      <c r="S95" s="97">
        <f>AVERAGE(S44:S50)</f>
        <v>1.5838571428571429</v>
      </c>
      <c r="T95" s="95"/>
      <c r="U95" s="95"/>
    </row>
    <row r="96" spans="1:21" x14ac:dyDescent="0.35">
      <c r="A96" s="92">
        <f>70-COUNTIF(A24:A93,"")</f>
        <v>28</v>
      </c>
      <c r="B96" s="92">
        <f>COUNT(B24:B93)</f>
        <v>28</v>
      </c>
      <c r="C96" s="92">
        <f>A96-B96</f>
        <v>0</v>
      </c>
      <c r="D96" s="93" t="s">
        <v>94</v>
      </c>
      <c r="E96" s="93">
        <v>8</v>
      </c>
      <c r="F96" s="94">
        <f>AVERAGE(F45:F51)</f>
        <v>46.052857142857142</v>
      </c>
      <c r="G96" s="95"/>
      <c r="H96" s="96"/>
      <c r="I96" s="96"/>
      <c r="J96" s="96"/>
      <c r="K96" s="96"/>
      <c r="L96" s="94">
        <f>AVERAGE(L45:L51)</f>
        <v>26.55714285714286</v>
      </c>
      <c r="M96" s="95"/>
      <c r="N96" s="95"/>
      <c r="O96" s="95"/>
      <c r="P96" s="22"/>
      <c r="Q96" s="98">
        <v>0</v>
      </c>
      <c r="R96" s="98">
        <f>IF(R94=0,0,R95*$F$98)</f>
        <v>0</v>
      </c>
      <c r="S96" s="22">
        <v>0</v>
      </c>
      <c r="T96" s="22"/>
      <c r="U96" s="22"/>
    </row>
    <row r="97" spans="1:21" x14ac:dyDescent="0.35">
      <c r="A97" s="22" t="s">
        <v>95</v>
      </c>
      <c r="B97" s="22"/>
      <c r="C97" s="22"/>
      <c r="D97" s="22"/>
      <c r="E97" s="22"/>
      <c r="F97" s="98"/>
      <c r="G97" s="98"/>
      <c r="H97" s="22"/>
      <c r="I97" s="22"/>
      <c r="J97" s="22"/>
      <c r="K97" s="22"/>
      <c r="L97" s="98"/>
      <c r="M97" s="22"/>
      <c r="N97" s="22"/>
      <c r="O97" s="22"/>
      <c r="P97" s="99"/>
      <c r="Q97" s="100">
        <v>0</v>
      </c>
      <c r="R97" s="100">
        <v>0</v>
      </c>
      <c r="S97" s="100">
        <v>0</v>
      </c>
      <c r="T97" s="99"/>
      <c r="U97" s="99"/>
    </row>
    <row r="98" spans="1:21" ht="15.5" x14ac:dyDescent="0.35">
      <c r="A98" s="99" t="s">
        <v>96</v>
      </c>
      <c r="B98" s="99"/>
      <c r="C98" s="99"/>
      <c r="D98" s="99"/>
      <c r="E98" s="99"/>
      <c r="F98" s="100"/>
      <c r="G98" s="100"/>
      <c r="H98" s="99"/>
      <c r="I98" s="99"/>
      <c r="J98" s="99"/>
      <c r="K98" s="99"/>
      <c r="L98" s="100"/>
      <c r="M98" s="99"/>
      <c r="N98" s="99"/>
      <c r="O98" s="99"/>
      <c r="P98" s="101"/>
      <c r="Q98" s="102">
        <f>Q94+Q96-Q97</f>
        <v>505.69</v>
      </c>
      <c r="R98" s="102">
        <f>R94+R96-R97</f>
        <v>522.30999999999995</v>
      </c>
      <c r="S98" s="104">
        <f>S94-M105</f>
        <v>41.000050999999992</v>
      </c>
      <c r="T98" s="115"/>
      <c r="U98" s="115"/>
    </row>
    <row r="99" spans="1:21" ht="15.5" x14ac:dyDescent="0.35">
      <c r="A99" s="101" t="s">
        <v>237</v>
      </c>
      <c r="B99" s="101"/>
      <c r="C99" s="101"/>
      <c r="D99" s="101"/>
      <c r="E99" s="101"/>
      <c r="F99" s="102"/>
      <c r="G99" s="103"/>
      <c r="H99" s="101"/>
      <c r="I99" s="101"/>
      <c r="J99" s="101"/>
      <c r="K99" s="101"/>
      <c r="L99" s="102"/>
      <c r="M99" s="101"/>
      <c r="N99" s="101"/>
      <c r="O99" s="101"/>
      <c r="P99" s="105"/>
      <c r="Q99" s="105"/>
      <c r="R99" s="105"/>
      <c r="S99" s="96"/>
      <c r="T99" s="24"/>
      <c r="U99" s="24"/>
    </row>
    <row r="100" spans="1:21" x14ac:dyDescent="0.35">
      <c r="A100" s="96"/>
      <c r="B100" s="96"/>
      <c r="C100" s="105"/>
      <c r="D100" s="105"/>
      <c r="E100" s="105"/>
      <c r="F100" s="96"/>
      <c r="G100" s="105"/>
      <c r="H100" s="105"/>
      <c r="I100" s="105"/>
      <c r="J100" s="105"/>
      <c r="K100" s="105"/>
      <c r="L100" s="105"/>
      <c r="M100" s="105"/>
      <c r="N100" s="105"/>
      <c r="O100" s="105"/>
      <c r="P100" s="3"/>
      <c r="Q100" s="3"/>
      <c r="R100" s="3"/>
      <c r="S100" s="17"/>
      <c r="T100" s="3"/>
      <c r="U100" s="3"/>
    </row>
    <row r="101" spans="1:21" x14ac:dyDescent="0.35">
      <c r="A101" s="106" t="s">
        <v>98</v>
      </c>
      <c r="B101" s="106"/>
      <c r="C101" s="3"/>
      <c r="D101" s="3"/>
      <c r="E101" s="3"/>
      <c r="F101" s="3"/>
      <c r="G101" s="3"/>
      <c r="H101" s="3"/>
      <c r="I101" s="3"/>
      <c r="J101" s="19"/>
      <c r="K101" s="19"/>
      <c r="L101" s="19"/>
      <c r="M101" s="3"/>
      <c r="N101" s="3"/>
      <c r="O101" s="3"/>
      <c r="P101" s="24"/>
      <c r="Q101" s="24"/>
      <c r="R101" s="24"/>
      <c r="S101" s="24"/>
      <c r="T101" s="24"/>
      <c r="U101" s="24"/>
    </row>
    <row r="102" spans="1:21" x14ac:dyDescent="0.3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3"/>
      <c r="Q102" s="3"/>
      <c r="R102" s="3"/>
      <c r="S102" s="3"/>
      <c r="T102" s="3"/>
      <c r="U102" s="3"/>
    </row>
    <row r="103" spans="1:21" x14ac:dyDescent="0.35">
      <c r="A103" s="3" t="s">
        <v>99</v>
      </c>
      <c r="B103" s="3"/>
      <c r="C103" s="3"/>
      <c r="D103" s="3"/>
      <c r="E103" s="3"/>
      <c r="F103" s="17">
        <f>24*(B96)-B95-B19*24</f>
        <v>0</v>
      </c>
      <c r="G103" s="3" t="s">
        <v>100</v>
      </c>
      <c r="H103" s="3" t="s">
        <v>100</v>
      </c>
      <c r="I103" s="3"/>
      <c r="J103" s="3"/>
      <c r="K103" s="3"/>
      <c r="L103" s="3"/>
      <c r="M103" s="3"/>
      <c r="N103" s="3"/>
      <c r="O103" s="3"/>
      <c r="P103" s="24"/>
      <c r="Q103" s="24"/>
      <c r="R103" s="24"/>
      <c r="S103" s="24"/>
      <c r="T103" s="24"/>
      <c r="U103" s="24"/>
    </row>
    <row r="104" spans="1:21" x14ac:dyDescent="0.3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3"/>
      <c r="Q104" s="3"/>
      <c r="R104" s="3"/>
      <c r="S104" s="3"/>
      <c r="T104" s="3"/>
      <c r="U104" s="3"/>
    </row>
    <row r="105" spans="1:21" ht="20" x14ac:dyDescent="0.4">
      <c r="A105" s="3" t="s">
        <v>246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16">
        <f>Q94*2.1/1000</f>
        <v>1.061949</v>
      </c>
      <c r="N105" s="3"/>
      <c r="O105" s="3" t="s">
        <v>102</v>
      </c>
      <c r="P105" s="3"/>
      <c r="Q105" s="3"/>
      <c r="R105" s="3"/>
      <c r="S105" s="3"/>
      <c r="T105" s="3"/>
      <c r="U105" s="3"/>
    </row>
    <row r="106" spans="1:21" x14ac:dyDescent="0.35">
      <c r="A106" s="3" t="s">
        <v>103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 t="s">
        <v>104</v>
      </c>
      <c r="P106" s="3"/>
      <c r="Q106" s="3"/>
      <c r="R106" s="3"/>
      <c r="S106" s="3"/>
      <c r="T106" s="3"/>
      <c r="U106" s="3"/>
    </row>
    <row r="107" spans="1:2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35">
      <c r="A108" s="3" t="s">
        <v>105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6" t="s">
        <v>107</v>
      </c>
    </row>
    <row r="109" spans="1:21" x14ac:dyDescent="0.35">
      <c r="A109" s="3" t="s">
        <v>106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  <c r="R110" s="2"/>
      <c r="S110" s="2"/>
      <c r="T110" s="26"/>
      <c r="U110" s="6" t="s">
        <v>0</v>
      </c>
    </row>
    <row r="111" spans="1:21" ht="15.5" x14ac:dyDescent="0.35">
      <c r="A111" s="1"/>
      <c r="B111" s="2"/>
      <c r="C111" s="3"/>
      <c r="D111" s="4"/>
      <c r="E111" s="3"/>
      <c r="F111" s="5"/>
      <c r="G111" s="5"/>
      <c r="H111" s="5"/>
      <c r="I111" s="5"/>
      <c r="J111" s="5"/>
      <c r="K111" s="5"/>
      <c r="L111" s="5"/>
      <c r="M111" s="5"/>
      <c r="N111" s="4"/>
      <c r="O111" s="3"/>
      <c r="P111" s="3"/>
      <c r="Q111" s="2"/>
      <c r="R111" s="2"/>
      <c r="S111" s="26"/>
      <c r="T111" s="6" t="s">
        <v>108</v>
      </c>
      <c r="U111" s="8" t="s">
        <v>2</v>
      </c>
    </row>
    <row r="112" spans="1:21" ht="15.5" x14ac:dyDescent="0.35">
      <c r="A112" s="1"/>
      <c r="B112" s="2"/>
      <c r="C112" s="3"/>
      <c r="D112" s="4"/>
      <c r="E112" s="3"/>
      <c r="F112" s="5"/>
      <c r="G112" s="5"/>
      <c r="H112" s="5"/>
      <c r="I112" s="5"/>
      <c r="J112" s="5"/>
      <c r="K112" s="5"/>
      <c r="L112" s="5"/>
      <c r="M112" s="5"/>
      <c r="N112" s="4"/>
      <c r="O112" s="3"/>
      <c r="P112" s="7"/>
      <c r="Q112" s="7"/>
      <c r="R112" s="2"/>
      <c r="S112" s="26"/>
      <c r="T112" s="8" t="s">
        <v>2</v>
      </c>
      <c r="U112" s="10" t="s">
        <v>157</v>
      </c>
    </row>
    <row r="113" spans="1:21" ht="17.5" x14ac:dyDescent="0.35">
      <c r="A113" s="193" t="s">
        <v>236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2"/>
      <c r="Q113" s="2"/>
      <c r="R113" s="2"/>
      <c r="S113" s="26"/>
      <c r="T113" s="10" t="s">
        <v>164</v>
      </c>
      <c r="U113" s="10" t="s">
        <v>7</v>
      </c>
    </row>
    <row r="114" spans="1:21" ht="18" x14ac:dyDescent="0.4">
      <c r="A114" s="9" t="s">
        <v>136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3"/>
      <c r="P114" s="12"/>
      <c r="Q114" s="2"/>
      <c r="R114" s="2"/>
      <c r="S114" s="3"/>
      <c r="T114" s="10" t="s">
        <v>7</v>
      </c>
      <c r="U114" s="6" t="s">
        <v>10</v>
      </c>
    </row>
    <row r="115" spans="1:21" ht="17.5" x14ac:dyDescent="0.35">
      <c r="A115" s="11" t="s">
        <v>5</v>
      </c>
      <c r="B115" s="12"/>
      <c r="C115" s="13" t="s">
        <v>138</v>
      </c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3"/>
      <c r="P115" s="3"/>
      <c r="Q115" s="3"/>
      <c r="R115" s="3"/>
      <c r="S115" s="3"/>
      <c r="T115" s="6" t="s">
        <v>10</v>
      </c>
      <c r="U115" s="18" t="s">
        <v>140</v>
      </c>
    </row>
    <row r="116" spans="1:21" ht="17.5" x14ac:dyDescent="0.35">
      <c r="A116" s="11" t="s">
        <v>8</v>
      </c>
      <c r="B116" s="3"/>
      <c r="C116" s="13" t="s">
        <v>158</v>
      </c>
      <c r="D116" s="2"/>
      <c r="E116" s="3"/>
      <c r="F116" s="3"/>
      <c r="G116" s="14"/>
      <c r="H116" s="14"/>
      <c r="I116" s="14"/>
      <c r="J116" s="14"/>
      <c r="K116" s="3"/>
      <c r="L116" s="14"/>
      <c r="M116" s="14"/>
      <c r="N116" s="14"/>
      <c r="O116" s="14"/>
      <c r="P116" s="17"/>
      <c r="Q116" s="17"/>
      <c r="R116" s="17"/>
      <c r="S116" s="3"/>
      <c r="T116" s="18" t="s">
        <v>140</v>
      </c>
      <c r="U116" s="23" t="s">
        <v>15</v>
      </c>
    </row>
    <row r="117" spans="1:21" ht="17.5" x14ac:dyDescent="0.35">
      <c r="A117" s="15" t="s">
        <v>111</v>
      </c>
      <c r="B117" s="12"/>
      <c r="C117" s="3"/>
      <c r="D117" s="3"/>
      <c r="E117" s="3" t="s">
        <v>12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2"/>
      <c r="Q117" s="22"/>
      <c r="R117" s="22"/>
      <c r="S117" s="19"/>
      <c r="T117" s="108" t="s">
        <v>112</v>
      </c>
      <c r="U117" s="6" t="s">
        <v>141</v>
      </c>
    </row>
    <row r="118" spans="1:21" x14ac:dyDescent="0.35">
      <c r="A118" s="19" t="s">
        <v>14</v>
      </c>
      <c r="B118" s="20"/>
      <c r="C118" s="19"/>
      <c r="D118" s="19"/>
      <c r="E118" s="19"/>
      <c r="F118" s="19"/>
      <c r="G118" s="19"/>
      <c r="H118" s="19"/>
      <c r="I118" s="19"/>
      <c r="J118" s="19"/>
      <c r="K118" s="21"/>
      <c r="L118" s="19"/>
      <c r="M118" s="19"/>
      <c r="N118" s="19"/>
      <c r="O118" s="19"/>
      <c r="P118" s="3"/>
      <c r="Q118" s="3"/>
      <c r="R118" s="2" t="s">
        <v>21</v>
      </c>
      <c r="S118" s="26"/>
      <c r="T118" s="26"/>
      <c r="U118" s="26"/>
    </row>
    <row r="119" spans="1:21" x14ac:dyDescent="0.35">
      <c r="A119" s="3" t="s">
        <v>159</v>
      </c>
      <c r="B119" s="2"/>
      <c r="C119" s="3"/>
      <c r="D119" s="2"/>
      <c r="E119" s="3"/>
      <c r="F119" s="3"/>
      <c r="G119" s="3"/>
      <c r="H119" s="2"/>
      <c r="I119" s="2"/>
      <c r="J119" s="3" t="s">
        <v>19</v>
      </c>
      <c r="K119" s="3"/>
      <c r="L119" s="3"/>
      <c r="M119" s="3" t="s">
        <v>160</v>
      </c>
      <c r="N119" s="3"/>
      <c r="O119" s="3"/>
      <c r="P119" s="24"/>
      <c r="Q119" s="24"/>
      <c r="R119" s="25"/>
      <c r="S119" s="25"/>
      <c r="T119" s="25"/>
      <c r="U119" s="26"/>
    </row>
    <row r="120" spans="1:21" x14ac:dyDescent="0.3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3"/>
      <c r="Q120" s="3"/>
      <c r="R120" s="26"/>
      <c r="S120" s="26"/>
      <c r="T120" s="26"/>
      <c r="U120" s="25"/>
    </row>
    <row r="121" spans="1:21" x14ac:dyDescent="0.35">
      <c r="A121" s="19" t="s">
        <v>27</v>
      </c>
      <c r="B121" s="19"/>
      <c r="C121" s="19"/>
      <c r="D121" s="2" t="s">
        <v>144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"/>
      <c r="P121" s="3"/>
      <c r="Q121" s="3"/>
      <c r="R121" s="26"/>
      <c r="S121" s="26"/>
      <c r="T121" s="26"/>
      <c r="U121" s="26"/>
    </row>
    <row r="122" spans="1:21" x14ac:dyDescent="0.35">
      <c r="A122" s="19" t="s">
        <v>161</v>
      </c>
      <c r="B122" s="19"/>
      <c r="C122" s="1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6"/>
      <c r="S122" s="26"/>
      <c r="T122" s="26"/>
      <c r="U122" s="26"/>
    </row>
    <row r="123" spans="1:21" x14ac:dyDescent="0.35">
      <c r="A123" s="19" t="s">
        <v>30</v>
      </c>
      <c r="B123" s="19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6"/>
      <c r="R123" s="26"/>
      <c r="S123" s="26"/>
      <c r="T123" s="3"/>
      <c r="U123" s="26"/>
    </row>
    <row r="124" spans="1:21" x14ac:dyDescent="0.35">
      <c r="A124" s="19" t="s">
        <v>162</v>
      </c>
      <c r="B124" s="19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6"/>
      <c r="R124" s="26"/>
      <c r="S124" s="26"/>
      <c r="T124" s="3"/>
      <c r="U124" s="3"/>
    </row>
    <row r="125" spans="1:21" x14ac:dyDescent="0.35">
      <c r="A125" s="19" t="s">
        <v>163</v>
      </c>
      <c r="B125" s="19"/>
      <c r="C125" s="1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6"/>
      <c r="R125" s="26"/>
      <c r="S125" s="26"/>
      <c r="T125" s="3"/>
      <c r="U125" s="3"/>
    </row>
    <row r="126" spans="1:21" x14ac:dyDescent="0.35">
      <c r="A126" s="19" t="s">
        <v>33</v>
      </c>
      <c r="B126" s="19"/>
      <c r="C126" s="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6"/>
      <c r="R126" s="26"/>
      <c r="S126" s="26"/>
      <c r="T126" s="3"/>
      <c r="U126" s="3"/>
    </row>
    <row r="127" spans="1:21" x14ac:dyDescent="0.35">
      <c r="A127" s="19"/>
      <c r="B127" s="19"/>
      <c r="C127" s="1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6"/>
      <c r="R127" s="26"/>
      <c r="S127" s="26"/>
      <c r="T127" s="3"/>
      <c r="U127" s="3"/>
    </row>
    <row r="128" spans="1:21" x14ac:dyDescent="0.35">
      <c r="A128" s="19"/>
      <c r="B128" s="19"/>
      <c r="C128" s="1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6"/>
      <c r="R128" s="26"/>
      <c r="S128" s="26"/>
      <c r="T128" s="3"/>
      <c r="U128" s="3"/>
    </row>
    <row r="129" spans="1:21" ht="15" thickBot="1" x14ac:dyDescent="0.4">
      <c r="A129" s="27" t="s">
        <v>34</v>
      </c>
      <c r="B129" s="27">
        <v>0</v>
      </c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6"/>
      <c r="R129" s="26"/>
      <c r="S129" s="26"/>
      <c r="T129" s="3"/>
      <c r="U129" s="3"/>
    </row>
    <row r="130" spans="1:21" ht="15" thickBot="1" x14ac:dyDescent="0.4">
      <c r="A130" s="19"/>
      <c r="B130" s="19"/>
      <c r="C130" s="1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124"/>
      <c r="Q130" s="122"/>
      <c r="R130" s="125"/>
      <c r="S130" s="126"/>
      <c r="T130" s="127"/>
      <c r="U130" s="3"/>
    </row>
    <row r="131" spans="1:21" x14ac:dyDescent="0.35">
      <c r="A131" s="120"/>
      <c r="B131" s="121"/>
      <c r="C131" s="194" t="s">
        <v>117</v>
      </c>
      <c r="D131" s="195"/>
      <c r="E131" s="195"/>
      <c r="F131" s="195"/>
      <c r="G131" s="196"/>
      <c r="H131" s="122"/>
      <c r="I131" s="194" t="s">
        <v>118</v>
      </c>
      <c r="J131" s="195"/>
      <c r="K131" s="195"/>
      <c r="L131" s="195"/>
      <c r="M131" s="196"/>
      <c r="N131" s="122"/>
      <c r="O131" s="123"/>
      <c r="P131" s="133" t="s">
        <v>129</v>
      </c>
      <c r="Q131" s="40" t="s">
        <v>130</v>
      </c>
      <c r="R131" s="134" t="s">
        <v>131</v>
      </c>
      <c r="S131" s="135" t="s">
        <v>132</v>
      </c>
      <c r="T131" s="136" t="s">
        <v>50</v>
      </c>
      <c r="U131" s="3"/>
    </row>
    <row r="132" spans="1:21" ht="15" thickBot="1" x14ac:dyDescent="0.4">
      <c r="A132" s="128" t="s">
        <v>37</v>
      </c>
      <c r="B132" s="129" t="s">
        <v>38</v>
      </c>
      <c r="C132" s="130" t="s">
        <v>119</v>
      </c>
      <c r="D132" s="131" t="s">
        <v>120</v>
      </c>
      <c r="E132" s="40" t="s">
        <v>121</v>
      </c>
      <c r="F132" s="131" t="s">
        <v>122</v>
      </c>
      <c r="G132" s="132" t="s">
        <v>123</v>
      </c>
      <c r="H132" s="19"/>
      <c r="I132" s="130" t="s">
        <v>124</v>
      </c>
      <c r="J132" s="131" t="s">
        <v>125</v>
      </c>
      <c r="K132" s="40" t="s">
        <v>126</v>
      </c>
      <c r="L132" s="131" t="s">
        <v>127</v>
      </c>
      <c r="M132" s="132" t="s">
        <v>128</v>
      </c>
      <c r="N132" s="42"/>
      <c r="O132" s="130" t="s">
        <v>48</v>
      </c>
      <c r="P132" s="145" t="s">
        <v>133</v>
      </c>
      <c r="Q132" s="141" t="s">
        <v>133</v>
      </c>
      <c r="R132" s="140" t="s">
        <v>133</v>
      </c>
      <c r="S132" s="146" t="s">
        <v>133</v>
      </c>
      <c r="T132" s="147" t="s">
        <v>59</v>
      </c>
      <c r="U132" s="3"/>
    </row>
    <row r="133" spans="1:21" ht="15" thickBot="1" x14ac:dyDescent="0.4">
      <c r="A133" s="137"/>
      <c r="B133" s="138"/>
      <c r="C133" s="139" t="s">
        <v>51</v>
      </c>
      <c r="D133" s="140" t="s">
        <v>52</v>
      </c>
      <c r="E133" s="141" t="s">
        <v>53</v>
      </c>
      <c r="F133" s="140" t="s">
        <v>133</v>
      </c>
      <c r="G133" s="142" t="s">
        <v>59</v>
      </c>
      <c r="H133" s="143" t="s">
        <v>55</v>
      </c>
      <c r="I133" s="139" t="s">
        <v>51</v>
      </c>
      <c r="J133" s="140" t="s">
        <v>52</v>
      </c>
      <c r="K133" s="141" t="s">
        <v>53</v>
      </c>
      <c r="L133" s="140" t="s">
        <v>133</v>
      </c>
      <c r="M133" s="142" t="s">
        <v>59</v>
      </c>
      <c r="N133" s="144" t="s">
        <v>56</v>
      </c>
      <c r="O133" s="139" t="s">
        <v>58</v>
      </c>
      <c r="P133" s="159">
        <v>2.9</v>
      </c>
      <c r="Q133" s="160" t="s">
        <v>61</v>
      </c>
      <c r="R133" s="151" t="s">
        <v>61</v>
      </c>
      <c r="S133" s="161" t="s">
        <v>61</v>
      </c>
      <c r="T133" s="162">
        <v>6.3479999999999999</v>
      </c>
      <c r="U133" s="3"/>
    </row>
    <row r="134" spans="1:21" x14ac:dyDescent="0.35">
      <c r="A134" s="148" t="s">
        <v>208</v>
      </c>
      <c r="B134" s="149">
        <v>24</v>
      </c>
      <c r="C134" s="150" t="s">
        <v>61</v>
      </c>
      <c r="D134" s="151">
        <v>85.66</v>
      </c>
      <c r="E134" s="151">
        <v>6.73</v>
      </c>
      <c r="F134" s="152">
        <v>226.89</v>
      </c>
      <c r="G134" s="153" t="s">
        <v>61</v>
      </c>
      <c r="H134" s="154"/>
      <c r="I134" s="155" t="s">
        <v>61</v>
      </c>
      <c r="J134" s="151">
        <v>58.48</v>
      </c>
      <c r="K134" s="151">
        <v>4.53</v>
      </c>
      <c r="L134" s="152">
        <v>223.99</v>
      </c>
      <c r="M134" s="156" t="s">
        <v>61</v>
      </c>
      <c r="N134" s="157"/>
      <c r="O134" s="158">
        <f t="shared" ref="O134:O197" si="2">IF(OR(D134="",D134="-",J134="",J134="-"),"",D134-J134)</f>
        <v>27.18</v>
      </c>
      <c r="P134" s="159">
        <v>2.79</v>
      </c>
      <c r="Q134" s="160" t="s">
        <v>61</v>
      </c>
      <c r="R134" s="151" t="s">
        <v>61</v>
      </c>
      <c r="S134" s="161" t="s">
        <v>61</v>
      </c>
      <c r="T134" s="162">
        <v>5.625</v>
      </c>
      <c r="U134" s="3"/>
    </row>
    <row r="135" spans="1:21" x14ac:dyDescent="0.35">
      <c r="A135" s="148" t="s">
        <v>209</v>
      </c>
      <c r="B135" s="149">
        <v>24</v>
      </c>
      <c r="C135" s="150" t="s">
        <v>61</v>
      </c>
      <c r="D135" s="151">
        <v>79.709999999999994</v>
      </c>
      <c r="E135" s="151">
        <v>6.73</v>
      </c>
      <c r="F135" s="152">
        <v>225.49</v>
      </c>
      <c r="G135" s="153" t="s">
        <v>61</v>
      </c>
      <c r="H135" s="154"/>
      <c r="I135" s="155" t="s">
        <v>61</v>
      </c>
      <c r="J135" s="151">
        <v>55.48</v>
      </c>
      <c r="K135" s="151">
        <v>4.53</v>
      </c>
      <c r="L135" s="152">
        <v>222.7</v>
      </c>
      <c r="M135" s="156" t="s">
        <v>61</v>
      </c>
      <c r="N135" s="157"/>
      <c r="O135" s="158">
        <f t="shared" si="2"/>
        <v>24.229999999999997</v>
      </c>
      <c r="P135" s="159">
        <v>2.74</v>
      </c>
      <c r="Q135" s="160" t="s">
        <v>61</v>
      </c>
      <c r="R135" s="151" t="s">
        <v>61</v>
      </c>
      <c r="S135" s="161" t="s">
        <v>61</v>
      </c>
      <c r="T135" s="162">
        <v>5.718</v>
      </c>
      <c r="U135" s="3"/>
    </row>
    <row r="136" spans="1:21" x14ac:dyDescent="0.35">
      <c r="A136" s="148" t="s">
        <v>210</v>
      </c>
      <c r="B136" s="149">
        <v>24</v>
      </c>
      <c r="C136" s="150" t="s">
        <v>61</v>
      </c>
      <c r="D136" s="151">
        <v>80.38</v>
      </c>
      <c r="E136" s="151">
        <v>6.73</v>
      </c>
      <c r="F136" s="152">
        <v>224.96</v>
      </c>
      <c r="G136" s="153" t="s">
        <v>61</v>
      </c>
      <c r="H136" s="154"/>
      <c r="I136" s="155" t="s">
        <v>61</v>
      </c>
      <c r="J136" s="151">
        <v>55.68</v>
      </c>
      <c r="K136" s="151">
        <v>4.53</v>
      </c>
      <c r="L136" s="152">
        <v>222.22</v>
      </c>
      <c r="M136" s="156" t="s">
        <v>61</v>
      </c>
      <c r="N136" s="157"/>
      <c r="O136" s="158">
        <f t="shared" si="2"/>
        <v>24.699999999999996</v>
      </c>
      <c r="P136" s="159">
        <v>2.95</v>
      </c>
      <c r="Q136" s="160" t="s">
        <v>61</v>
      </c>
      <c r="R136" s="151" t="s">
        <v>61</v>
      </c>
      <c r="S136" s="161" t="s">
        <v>61</v>
      </c>
      <c r="T136" s="162">
        <v>6.6280000000000001</v>
      </c>
      <c r="U136" s="3"/>
    </row>
    <row r="137" spans="1:21" x14ac:dyDescent="0.35">
      <c r="A137" s="148" t="s">
        <v>211</v>
      </c>
      <c r="B137" s="149">
        <v>24</v>
      </c>
      <c r="C137" s="150" t="s">
        <v>61</v>
      </c>
      <c r="D137" s="151">
        <v>88.04</v>
      </c>
      <c r="E137" s="151">
        <v>6.73</v>
      </c>
      <c r="F137" s="152">
        <v>223.9</v>
      </c>
      <c r="G137" s="153" t="s">
        <v>61</v>
      </c>
      <c r="H137" s="154"/>
      <c r="I137" s="155" t="s">
        <v>61</v>
      </c>
      <c r="J137" s="151">
        <v>59.28</v>
      </c>
      <c r="K137" s="151">
        <v>4.53</v>
      </c>
      <c r="L137" s="152">
        <v>220.95</v>
      </c>
      <c r="M137" s="156" t="s">
        <v>61</v>
      </c>
      <c r="N137" s="157"/>
      <c r="O137" s="158">
        <f t="shared" si="2"/>
        <v>28.760000000000005</v>
      </c>
      <c r="P137" s="159">
        <v>2.94</v>
      </c>
      <c r="Q137" s="160" t="s">
        <v>61</v>
      </c>
      <c r="R137" s="151" t="s">
        <v>61</v>
      </c>
      <c r="S137" s="161" t="s">
        <v>61</v>
      </c>
      <c r="T137" s="162">
        <v>6.476</v>
      </c>
      <c r="U137" s="3"/>
    </row>
    <row r="138" spans="1:21" x14ac:dyDescent="0.35">
      <c r="A138" s="148" t="s">
        <v>212</v>
      </c>
      <c r="B138" s="149">
        <v>24</v>
      </c>
      <c r="C138" s="150" t="s">
        <v>61</v>
      </c>
      <c r="D138" s="151">
        <v>86.2</v>
      </c>
      <c r="E138" s="151">
        <v>6.73</v>
      </c>
      <c r="F138" s="152">
        <v>226.85</v>
      </c>
      <c r="G138" s="153" t="s">
        <v>61</v>
      </c>
      <c r="H138" s="154"/>
      <c r="I138" s="155" t="s">
        <v>61</v>
      </c>
      <c r="J138" s="151">
        <v>58.47</v>
      </c>
      <c r="K138" s="151">
        <v>4.53</v>
      </c>
      <c r="L138" s="152">
        <v>223.91</v>
      </c>
      <c r="M138" s="156" t="s">
        <v>61</v>
      </c>
      <c r="N138" s="157"/>
      <c r="O138" s="158">
        <f t="shared" si="2"/>
        <v>27.730000000000004</v>
      </c>
      <c r="P138" s="159">
        <v>3.01</v>
      </c>
      <c r="Q138" s="160" t="s">
        <v>61</v>
      </c>
      <c r="R138" s="151" t="s">
        <v>61</v>
      </c>
      <c r="S138" s="161" t="s">
        <v>61</v>
      </c>
      <c r="T138" s="162">
        <v>6.3920000000000003</v>
      </c>
      <c r="U138" s="3"/>
    </row>
    <row r="139" spans="1:21" x14ac:dyDescent="0.35">
      <c r="A139" s="148" t="s">
        <v>213</v>
      </c>
      <c r="B139" s="149">
        <v>24</v>
      </c>
      <c r="C139" s="150" t="s">
        <v>61</v>
      </c>
      <c r="D139" s="151">
        <v>85.69</v>
      </c>
      <c r="E139" s="151">
        <v>6.73</v>
      </c>
      <c r="F139" s="152">
        <v>226.03</v>
      </c>
      <c r="G139" s="153" t="s">
        <v>61</v>
      </c>
      <c r="H139" s="154"/>
      <c r="I139" s="155" t="s">
        <v>61</v>
      </c>
      <c r="J139" s="151">
        <v>58.2</v>
      </c>
      <c r="K139" s="151">
        <v>4.53</v>
      </c>
      <c r="L139" s="152">
        <v>223.02</v>
      </c>
      <c r="M139" s="156" t="s">
        <v>61</v>
      </c>
      <c r="N139" s="157"/>
      <c r="O139" s="158">
        <f t="shared" si="2"/>
        <v>27.489999999999995</v>
      </c>
      <c r="P139" s="159">
        <v>2.88</v>
      </c>
      <c r="Q139" s="160" t="s">
        <v>61</v>
      </c>
      <c r="R139" s="151" t="s">
        <v>61</v>
      </c>
      <c r="S139" s="161" t="s">
        <v>61</v>
      </c>
      <c r="T139" s="162">
        <v>5.8259999999999996</v>
      </c>
      <c r="U139" s="3"/>
    </row>
    <row r="140" spans="1:21" x14ac:dyDescent="0.35">
      <c r="A140" s="148" t="s">
        <v>214</v>
      </c>
      <c r="B140" s="149">
        <v>24</v>
      </c>
      <c r="C140" s="150" t="s">
        <v>61</v>
      </c>
      <c r="D140" s="151">
        <v>81.23</v>
      </c>
      <c r="E140" s="151">
        <v>6.73</v>
      </c>
      <c r="F140" s="152">
        <v>226.09</v>
      </c>
      <c r="G140" s="153" t="s">
        <v>61</v>
      </c>
      <c r="H140" s="154"/>
      <c r="I140" s="155" t="s">
        <v>61</v>
      </c>
      <c r="J140" s="151">
        <v>56.18</v>
      </c>
      <c r="K140" s="151">
        <v>4.53</v>
      </c>
      <c r="L140" s="152">
        <v>223.21</v>
      </c>
      <c r="M140" s="156" t="s">
        <v>61</v>
      </c>
      <c r="N140" s="157"/>
      <c r="O140" s="158">
        <f t="shared" si="2"/>
        <v>25.050000000000004</v>
      </c>
      <c r="P140" s="159">
        <v>2.69</v>
      </c>
      <c r="Q140" s="160" t="s">
        <v>61</v>
      </c>
      <c r="R140" s="151" t="s">
        <v>61</v>
      </c>
      <c r="S140" s="161" t="s">
        <v>61</v>
      </c>
      <c r="T140" s="162">
        <v>5.1470000000000002</v>
      </c>
      <c r="U140" s="3"/>
    </row>
    <row r="141" spans="1:21" x14ac:dyDescent="0.35">
      <c r="A141" s="148" t="s">
        <v>215</v>
      </c>
      <c r="B141" s="149">
        <v>24</v>
      </c>
      <c r="C141" s="150" t="s">
        <v>61</v>
      </c>
      <c r="D141" s="151">
        <v>75.209999999999994</v>
      </c>
      <c r="E141" s="151">
        <v>6.73</v>
      </c>
      <c r="F141" s="152">
        <v>226.93</v>
      </c>
      <c r="G141" s="153" t="s">
        <v>61</v>
      </c>
      <c r="H141" s="154"/>
      <c r="I141" s="155" t="s">
        <v>61</v>
      </c>
      <c r="J141" s="151">
        <v>53.18</v>
      </c>
      <c r="K141" s="151">
        <v>4.53</v>
      </c>
      <c r="L141" s="152">
        <v>224.24</v>
      </c>
      <c r="M141" s="156" t="s">
        <v>61</v>
      </c>
      <c r="N141" s="157"/>
      <c r="O141" s="158">
        <f t="shared" si="2"/>
        <v>22.029999999999994</v>
      </c>
      <c r="P141" s="159">
        <v>2.65</v>
      </c>
      <c r="Q141" s="160" t="s">
        <v>61</v>
      </c>
      <c r="R141" s="151" t="s">
        <v>61</v>
      </c>
      <c r="S141" s="161" t="s">
        <v>61</v>
      </c>
      <c r="T141" s="162">
        <v>5.39</v>
      </c>
      <c r="U141" s="3"/>
    </row>
    <row r="142" spans="1:21" x14ac:dyDescent="0.35">
      <c r="A142" s="148" t="s">
        <v>216</v>
      </c>
      <c r="B142" s="149">
        <v>24</v>
      </c>
      <c r="C142" s="150" t="s">
        <v>61</v>
      </c>
      <c r="D142" s="151">
        <v>77.94</v>
      </c>
      <c r="E142" s="151">
        <v>6.73</v>
      </c>
      <c r="F142" s="152">
        <v>222.13</v>
      </c>
      <c r="G142" s="153" t="s">
        <v>61</v>
      </c>
      <c r="H142" s="154"/>
      <c r="I142" s="155" t="s">
        <v>61</v>
      </c>
      <c r="J142" s="151">
        <v>54.35</v>
      </c>
      <c r="K142" s="151">
        <v>4.53</v>
      </c>
      <c r="L142" s="152">
        <v>219.48</v>
      </c>
      <c r="M142" s="156" t="s">
        <v>61</v>
      </c>
      <c r="N142" s="157"/>
      <c r="O142" s="158">
        <f t="shared" si="2"/>
        <v>23.589999999999996</v>
      </c>
      <c r="P142" s="159">
        <v>2.66</v>
      </c>
      <c r="Q142" s="160" t="s">
        <v>61</v>
      </c>
      <c r="R142" s="151" t="s">
        <v>61</v>
      </c>
      <c r="S142" s="161" t="s">
        <v>61</v>
      </c>
      <c r="T142" s="162">
        <v>5.2110000000000003</v>
      </c>
      <c r="U142" s="3"/>
    </row>
    <row r="143" spans="1:21" x14ac:dyDescent="0.35">
      <c r="A143" s="148" t="s">
        <v>217</v>
      </c>
      <c r="B143" s="149">
        <v>24</v>
      </c>
      <c r="C143" s="150" t="s">
        <v>61</v>
      </c>
      <c r="D143" s="151">
        <v>75.81</v>
      </c>
      <c r="E143" s="151">
        <v>6.73</v>
      </c>
      <c r="F143" s="152">
        <v>228.98</v>
      </c>
      <c r="G143" s="153" t="s">
        <v>61</v>
      </c>
      <c r="H143" s="154"/>
      <c r="I143" s="155" t="s">
        <v>61</v>
      </c>
      <c r="J143" s="151">
        <v>53.69</v>
      </c>
      <c r="K143" s="151">
        <v>4.53</v>
      </c>
      <c r="L143" s="152">
        <v>226.32</v>
      </c>
      <c r="M143" s="156" t="s">
        <v>61</v>
      </c>
      <c r="N143" s="157"/>
      <c r="O143" s="158">
        <f t="shared" si="2"/>
        <v>22.120000000000005</v>
      </c>
      <c r="P143" s="159">
        <v>2.65</v>
      </c>
      <c r="Q143" s="160" t="s">
        <v>61</v>
      </c>
      <c r="R143" s="151" t="s">
        <v>61</v>
      </c>
      <c r="S143" s="161" t="s">
        <v>61</v>
      </c>
      <c r="T143" s="162">
        <v>5.274</v>
      </c>
      <c r="U143" s="3"/>
    </row>
    <row r="144" spans="1:21" x14ac:dyDescent="0.35">
      <c r="A144" s="148" t="s">
        <v>218</v>
      </c>
      <c r="B144" s="149">
        <v>24</v>
      </c>
      <c r="C144" s="150" t="s">
        <v>61</v>
      </c>
      <c r="D144" s="151">
        <v>76.650000000000006</v>
      </c>
      <c r="E144" s="151">
        <v>6.73</v>
      </c>
      <c r="F144" s="152">
        <v>228.47</v>
      </c>
      <c r="G144" s="153" t="s">
        <v>61</v>
      </c>
      <c r="H144" s="154"/>
      <c r="I144" s="155" t="s">
        <v>61</v>
      </c>
      <c r="J144" s="151">
        <v>54.22</v>
      </c>
      <c r="K144" s="151">
        <v>4.53</v>
      </c>
      <c r="L144" s="152">
        <v>225.82</v>
      </c>
      <c r="M144" s="156" t="s">
        <v>61</v>
      </c>
      <c r="N144" s="157"/>
      <c r="O144" s="158">
        <f t="shared" si="2"/>
        <v>22.430000000000007</v>
      </c>
      <c r="P144" s="159">
        <v>2.56</v>
      </c>
      <c r="Q144" s="160" t="s">
        <v>61</v>
      </c>
      <c r="R144" s="151" t="s">
        <v>61</v>
      </c>
      <c r="S144" s="161" t="s">
        <v>61</v>
      </c>
      <c r="T144" s="162">
        <v>4.8380000000000001</v>
      </c>
      <c r="U144" s="3"/>
    </row>
    <row r="145" spans="1:21" x14ac:dyDescent="0.35">
      <c r="A145" s="148" t="s">
        <v>219</v>
      </c>
      <c r="B145" s="149">
        <v>24</v>
      </c>
      <c r="C145" s="150" t="s">
        <v>61</v>
      </c>
      <c r="D145" s="151">
        <v>72.599999999999994</v>
      </c>
      <c r="E145" s="151">
        <v>6.73</v>
      </c>
      <c r="F145" s="152">
        <v>227.69</v>
      </c>
      <c r="G145" s="153" t="s">
        <v>61</v>
      </c>
      <c r="H145" s="154"/>
      <c r="I145" s="155" t="s">
        <v>61</v>
      </c>
      <c r="J145" s="151">
        <v>51.94</v>
      </c>
      <c r="K145" s="151">
        <v>4.53</v>
      </c>
      <c r="L145" s="152">
        <v>225.13</v>
      </c>
      <c r="M145" s="156" t="s">
        <v>61</v>
      </c>
      <c r="N145" s="157"/>
      <c r="O145" s="158">
        <f t="shared" si="2"/>
        <v>20.659999999999997</v>
      </c>
      <c r="P145" s="159">
        <v>2.4900000000000002</v>
      </c>
      <c r="Q145" s="160" t="s">
        <v>61</v>
      </c>
      <c r="R145" s="151" t="s">
        <v>61</v>
      </c>
      <c r="S145" s="161" t="s">
        <v>61</v>
      </c>
      <c r="T145" s="162">
        <v>4.4329999999999998</v>
      </c>
      <c r="U145" s="3"/>
    </row>
    <row r="146" spans="1:21" x14ac:dyDescent="0.35">
      <c r="A146" s="148" t="s">
        <v>220</v>
      </c>
      <c r="B146" s="149">
        <v>24</v>
      </c>
      <c r="C146" s="150" t="s">
        <v>61</v>
      </c>
      <c r="D146" s="151">
        <v>69.010000000000005</v>
      </c>
      <c r="E146" s="151">
        <v>6.73</v>
      </c>
      <c r="F146" s="152">
        <v>228.37</v>
      </c>
      <c r="G146" s="153" t="s">
        <v>61</v>
      </c>
      <c r="H146" s="154"/>
      <c r="I146" s="155" t="s">
        <v>61</v>
      </c>
      <c r="J146" s="151">
        <v>50.13</v>
      </c>
      <c r="K146" s="151">
        <v>4.53</v>
      </c>
      <c r="L146" s="152">
        <v>225.88</v>
      </c>
      <c r="M146" s="156" t="s">
        <v>61</v>
      </c>
      <c r="N146" s="157"/>
      <c r="O146" s="158">
        <f t="shared" si="2"/>
        <v>18.880000000000003</v>
      </c>
      <c r="P146" s="159">
        <v>2.38</v>
      </c>
      <c r="Q146" s="160" t="s">
        <v>61</v>
      </c>
      <c r="R146" s="151" t="s">
        <v>61</v>
      </c>
      <c r="S146" s="161" t="s">
        <v>61</v>
      </c>
      <c r="T146" s="162">
        <v>3.7810000000000001</v>
      </c>
      <c r="U146" s="3"/>
    </row>
    <row r="147" spans="1:21" x14ac:dyDescent="0.35">
      <c r="A147" s="148" t="s">
        <v>221</v>
      </c>
      <c r="B147" s="149">
        <v>24</v>
      </c>
      <c r="C147" s="150" t="s">
        <v>61</v>
      </c>
      <c r="D147" s="151">
        <v>62.97</v>
      </c>
      <c r="E147" s="151">
        <v>6.73</v>
      </c>
      <c r="F147" s="152">
        <v>227.91</v>
      </c>
      <c r="G147" s="153" t="s">
        <v>61</v>
      </c>
      <c r="H147" s="154"/>
      <c r="I147" s="155" t="s">
        <v>61</v>
      </c>
      <c r="J147" s="151">
        <v>46.89</v>
      </c>
      <c r="K147" s="151">
        <v>4.53</v>
      </c>
      <c r="L147" s="152">
        <v>225.53</v>
      </c>
      <c r="M147" s="156" t="s">
        <v>61</v>
      </c>
      <c r="N147" s="157"/>
      <c r="O147" s="158">
        <f t="shared" si="2"/>
        <v>16.079999999999998</v>
      </c>
      <c r="P147" s="159">
        <v>2.23</v>
      </c>
      <c r="Q147" s="160" t="s">
        <v>61</v>
      </c>
      <c r="R147" s="151" t="s">
        <v>61</v>
      </c>
      <c r="S147" s="161" t="s">
        <v>61</v>
      </c>
      <c r="T147" s="162">
        <v>3.4849999999999999</v>
      </c>
      <c r="U147" s="3"/>
    </row>
    <row r="148" spans="1:21" x14ac:dyDescent="0.35">
      <c r="A148" s="148" t="s">
        <v>222</v>
      </c>
      <c r="B148" s="149">
        <v>24</v>
      </c>
      <c r="C148" s="150" t="s">
        <v>61</v>
      </c>
      <c r="D148" s="151">
        <v>60.06</v>
      </c>
      <c r="E148" s="151">
        <v>6.73</v>
      </c>
      <c r="F148" s="152">
        <v>227.49</v>
      </c>
      <c r="G148" s="153" t="s">
        <v>61</v>
      </c>
      <c r="H148" s="154"/>
      <c r="I148" s="155" t="s">
        <v>61</v>
      </c>
      <c r="J148" s="151">
        <v>45.21</v>
      </c>
      <c r="K148" s="151">
        <v>4.53</v>
      </c>
      <c r="L148" s="152">
        <v>225.26</v>
      </c>
      <c r="M148" s="156" t="s">
        <v>61</v>
      </c>
      <c r="N148" s="157"/>
      <c r="O148" s="158">
        <f t="shared" si="2"/>
        <v>14.850000000000001</v>
      </c>
      <c r="P148" s="159">
        <v>2.25</v>
      </c>
      <c r="Q148" s="160" t="s">
        <v>61</v>
      </c>
      <c r="R148" s="151" t="s">
        <v>61</v>
      </c>
      <c r="S148" s="161" t="s">
        <v>61</v>
      </c>
      <c r="T148" s="162">
        <v>3.34</v>
      </c>
      <c r="U148" s="3"/>
    </row>
    <row r="149" spans="1:21" x14ac:dyDescent="0.35">
      <c r="A149" s="148" t="s">
        <v>223</v>
      </c>
      <c r="B149" s="149">
        <v>24</v>
      </c>
      <c r="C149" s="150" t="s">
        <v>61</v>
      </c>
      <c r="D149" s="151">
        <v>58.85</v>
      </c>
      <c r="E149" s="151">
        <v>6.73</v>
      </c>
      <c r="F149" s="152">
        <v>227.36</v>
      </c>
      <c r="G149" s="153" t="s">
        <v>61</v>
      </c>
      <c r="H149" s="154"/>
      <c r="I149" s="155" t="s">
        <v>61</v>
      </c>
      <c r="J149" s="151">
        <v>44.61</v>
      </c>
      <c r="K149" s="151">
        <v>4.53</v>
      </c>
      <c r="L149" s="152">
        <v>225.11</v>
      </c>
      <c r="M149" s="156" t="s">
        <v>61</v>
      </c>
      <c r="N149" s="157"/>
      <c r="O149" s="158">
        <f t="shared" si="2"/>
        <v>14.240000000000002</v>
      </c>
      <c r="P149" s="159">
        <v>2.2200000000000002</v>
      </c>
      <c r="Q149" s="160" t="s">
        <v>61</v>
      </c>
      <c r="R149" s="151" t="s">
        <v>61</v>
      </c>
      <c r="S149" s="161" t="s">
        <v>61</v>
      </c>
      <c r="T149" s="162">
        <v>3.4119999999999999</v>
      </c>
      <c r="U149" s="3"/>
    </row>
    <row r="150" spans="1:21" x14ac:dyDescent="0.35">
      <c r="A150" s="148" t="s">
        <v>224</v>
      </c>
      <c r="B150" s="149">
        <v>24</v>
      </c>
      <c r="C150" s="150" t="s">
        <v>61</v>
      </c>
      <c r="D150" s="151">
        <v>59.8</v>
      </c>
      <c r="E150" s="151">
        <v>6.73</v>
      </c>
      <c r="F150" s="152">
        <v>227.14</v>
      </c>
      <c r="G150" s="153" t="s">
        <v>61</v>
      </c>
      <c r="H150" s="154"/>
      <c r="I150" s="155" t="s">
        <v>61</v>
      </c>
      <c r="J150" s="151">
        <v>45.23</v>
      </c>
      <c r="K150" s="151">
        <v>4.53</v>
      </c>
      <c r="L150" s="152">
        <v>224.92</v>
      </c>
      <c r="M150" s="156" t="s">
        <v>61</v>
      </c>
      <c r="N150" s="157"/>
      <c r="O150" s="158">
        <f t="shared" si="2"/>
        <v>14.57</v>
      </c>
      <c r="P150" s="159">
        <v>2.11</v>
      </c>
      <c r="Q150" s="160" t="s">
        <v>61</v>
      </c>
      <c r="R150" s="151" t="s">
        <v>61</v>
      </c>
      <c r="S150" s="161" t="s">
        <v>61</v>
      </c>
      <c r="T150" s="162">
        <v>3.03</v>
      </c>
      <c r="U150" s="3"/>
    </row>
    <row r="151" spans="1:21" x14ac:dyDescent="0.35">
      <c r="A151" s="148" t="s">
        <v>225</v>
      </c>
      <c r="B151" s="149">
        <v>24</v>
      </c>
      <c r="C151" s="150" t="s">
        <v>61</v>
      </c>
      <c r="D151" s="151">
        <v>56.43</v>
      </c>
      <c r="E151" s="151">
        <v>6.73</v>
      </c>
      <c r="F151" s="152">
        <v>227.59</v>
      </c>
      <c r="G151" s="153" t="s">
        <v>61</v>
      </c>
      <c r="H151" s="154"/>
      <c r="I151" s="155" t="s">
        <v>61</v>
      </c>
      <c r="J151" s="151">
        <v>43.54</v>
      </c>
      <c r="K151" s="151">
        <v>4.53</v>
      </c>
      <c r="L151" s="152">
        <v>225.48</v>
      </c>
      <c r="M151" s="156" t="s">
        <v>61</v>
      </c>
      <c r="N151" s="157"/>
      <c r="O151" s="158">
        <f t="shared" si="2"/>
        <v>12.89</v>
      </c>
      <c r="P151" s="159">
        <v>2.16</v>
      </c>
      <c r="Q151" s="160" t="s">
        <v>61</v>
      </c>
      <c r="R151" s="151" t="s">
        <v>61</v>
      </c>
      <c r="S151" s="161" t="s">
        <v>61</v>
      </c>
      <c r="T151" s="162">
        <v>3.3260000000000001</v>
      </c>
      <c r="U151" s="3"/>
    </row>
    <row r="152" spans="1:21" x14ac:dyDescent="0.35">
      <c r="A152" s="148" t="s">
        <v>226</v>
      </c>
      <c r="B152" s="149">
        <v>24</v>
      </c>
      <c r="C152" s="150" t="s">
        <v>61</v>
      </c>
      <c r="D152" s="151">
        <v>58.74</v>
      </c>
      <c r="E152" s="151">
        <v>6.73</v>
      </c>
      <c r="F152" s="152">
        <v>226.92</v>
      </c>
      <c r="G152" s="153" t="s">
        <v>61</v>
      </c>
      <c r="H152" s="154"/>
      <c r="I152" s="155" t="s">
        <v>61</v>
      </c>
      <c r="J152" s="151">
        <v>44.52</v>
      </c>
      <c r="K152" s="151">
        <v>4.53</v>
      </c>
      <c r="L152" s="152">
        <v>224.76</v>
      </c>
      <c r="M152" s="156" t="s">
        <v>61</v>
      </c>
      <c r="N152" s="157"/>
      <c r="O152" s="158">
        <f t="shared" si="2"/>
        <v>14.219999999999999</v>
      </c>
      <c r="P152" s="159">
        <v>2.5</v>
      </c>
      <c r="Q152" s="160" t="s">
        <v>61</v>
      </c>
      <c r="R152" s="151" t="s">
        <v>61</v>
      </c>
      <c r="S152" s="161" t="s">
        <v>61</v>
      </c>
      <c r="T152" s="162">
        <v>4.7009999999999996</v>
      </c>
      <c r="U152" s="3"/>
    </row>
    <row r="153" spans="1:21" x14ac:dyDescent="0.35">
      <c r="A153" s="148" t="s">
        <v>227</v>
      </c>
      <c r="B153" s="149">
        <v>24</v>
      </c>
      <c r="C153" s="150" t="s">
        <v>61</v>
      </c>
      <c r="D153" s="151">
        <v>71.7</v>
      </c>
      <c r="E153" s="151">
        <v>6.73</v>
      </c>
      <c r="F153" s="152">
        <v>226.62</v>
      </c>
      <c r="G153" s="153" t="s">
        <v>61</v>
      </c>
      <c r="H153" s="154"/>
      <c r="I153" s="155" t="s">
        <v>61</v>
      </c>
      <c r="J153" s="151">
        <v>51.56</v>
      </c>
      <c r="K153" s="151">
        <v>4.53</v>
      </c>
      <c r="L153" s="152">
        <v>224.12</v>
      </c>
      <c r="M153" s="156" t="s">
        <v>61</v>
      </c>
      <c r="N153" s="157"/>
      <c r="O153" s="158">
        <f t="shared" si="2"/>
        <v>20.14</v>
      </c>
      <c r="P153" s="159">
        <v>2.6</v>
      </c>
      <c r="Q153" s="160" t="s">
        <v>61</v>
      </c>
      <c r="R153" s="151" t="s">
        <v>61</v>
      </c>
      <c r="S153" s="161" t="s">
        <v>61</v>
      </c>
      <c r="T153" s="162">
        <v>4.923</v>
      </c>
      <c r="U153" s="3"/>
    </row>
    <row r="154" spans="1:21" x14ac:dyDescent="0.35">
      <c r="A154" s="148" t="s">
        <v>228</v>
      </c>
      <c r="B154" s="149">
        <v>24</v>
      </c>
      <c r="C154" s="150" t="s">
        <v>61</v>
      </c>
      <c r="D154" s="151">
        <v>73.489999999999995</v>
      </c>
      <c r="E154" s="151">
        <v>6.73</v>
      </c>
      <c r="F154" s="152">
        <v>226.93</v>
      </c>
      <c r="G154" s="153" t="s">
        <v>61</v>
      </c>
      <c r="H154" s="154"/>
      <c r="I154" s="155" t="s">
        <v>61</v>
      </c>
      <c r="J154" s="151">
        <v>52.41</v>
      </c>
      <c r="K154" s="151">
        <v>4.53</v>
      </c>
      <c r="L154" s="152">
        <v>224.33</v>
      </c>
      <c r="M154" s="156" t="s">
        <v>61</v>
      </c>
      <c r="N154" s="157"/>
      <c r="O154" s="158">
        <f t="shared" si="2"/>
        <v>21.08</v>
      </c>
      <c r="P154" s="159">
        <v>2.63</v>
      </c>
      <c r="Q154" s="160" t="s">
        <v>61</v>
      </c>
      <c r="R154" s="151" t="s">
        <v>61</v>
      </c>
      <c r="S154" s="161" t="s">
        <v>61</v>
      </c>
      <c r="T154" s="162">
        <v>4.7649999999999997</v>
      </c>
      <c r="U154" s="3"/>
    </row>
    <row r="155" spans="1:21" x14ac:dyDescent="0.35">
      <c r="A155" s="148" t="s">
        <v>229</v>
      </c>
      <c r="B155" s="149">
        <v>24</v>
      </c>
      <c r="C155" s="150" t="s">
        <v>61</v>
      </c>
      <c r="D155" s="151">
        <v>72.53</v>
      </c>
      <c r="E155" s="151">
        <v>6.73</v>
      </c>
      <c r="F155" s="152">
        <v>225.45</v>
      </c>
      <c r="G155" s="153" t="s">
        <v>61</v>
      </c>
      <c r="H155" s="154"/>
      <c r="I155" s="155" t="s">
        <v>61</v>
      </c>
      <c r="J155" s="151">
        <v>52.02</v>
      </c>
      <c r="K155" s="151">
        <v>4.53</v>
      </c>
      <c r="L155" s="152">
        <v>222.82</v>
      </c>
      <c r="M155" s="156" t="s">
        <v>61</v>
      </c>
      <c r="N155" s="157"/>
      <c r="O155" s="158">
        <f t="shared" si="2"/>
        <v>20.509999999999998</v>
      </c>
      <c r="P155" s="159">
        <v>2.4700000000000002</v>
      </c>
      <c r="Q155" s="160" t="s">
        <v>61</v>
      </c>
      <c r="R155" s="151" t="s">
        <v>61</v>
      </c>
      <c r="S155" s="161" t="s">
        <v>61</v>
      </c>
      <c r="T155" s="162">
        <v>3.9089999999999998</v>
      </c>
      <c r="U155" s="3"/>
    </row>
    <row r="156" spans="1:21" x14ac:dyDescent="0.35">
      <c r="A156" s="148" t="s">
        <v>230</v>
      </c>
      <c r="B156" s="149">
        <v>24</v>
      </c>
      <c r="C156" s="150" t="s">
        <v>61</v>
      </c>
      <c r="D156" s="151">
        <v>64.959999999999994</v>
      </c>
      <c r="E156" s="151">
        <v>6.73</v>
      </c>
      <c r="F156" s="152">
        <v>223.28</v>
      </c>
      <c r="G156" s="153" t="s">
        <v>61</v>
      </c>
      <c r="H156" s="154"/>
      <c r="I156" s="155" t="s">
        <v>61</v>
      </c>
      <c r="J156" s="151">
        <v>48</v>
      </c>
      <c r="K156" s="151">
        <v>4.53</v>
      </c>
      <c r="L156" s="152">
        <v>220.81</v>
      </c>
      <c r="M156" s="156" t="s">
        <v>61</v>
      </c>
      <c r="N156" s="157"/>
      <c r="O156" s="158">
        <f t="shared" si="2"/>
        <v>16.959999999999994</v>
      </c>
      <c r="P156" s="159">
        <v>2.41</v>
      </c>
      <c r="Q156" s="160" t="s">
        <v>61</v>
      </c>
      <c r="R156" s="151" t="s">
        <v>61</v>
      </c>
      <c r="S156" s="161" t="s">
        <v>61</v>
      </c>
      <c r="T156" s="162">
        <v>3.456</v>
      </c>
      <c r="U156" s="3"/>
    </row>
    <row r="157" spans="1:21" x14ac:dyDescent="0.35">
      <c r="A157" s="148" t="s">
        <v>231</v>
      </c>
      <c r="B157" s="149">
        <v>24</v>
      </c>
      <c r="C157" s="150" t="s">
        <v>61</v>
      </c>
      <c r="D157" s="151">
        <v>60.59</v>
      </c>
      <c r="E157" s="151">
        <v>6.73</v>
      </c>
      <c r="F157" s="152">
        <v>222.63</v>
      </c>
      <c r="G157" s="153" t="s">
        <v>61</v>
      </c>
      <c r="H157" s="154"/>
      <c r="I157" s="155" t="s">
        <v>61</v>
      </c>
      <c r="J157" s="151">
        <v>45.59</v>
      </c>
      <c r="K157" s="151">
        <v>4.53</v>
      </c>
      <c r="L157" s="152">
        <v>220.22</v>
      </c>
      <c r="M157" s="156" t="s">
        <v>61</v>
      </c>
      <c r="N157" s="157"/>
      <c r="O157" s="158">
        <f t="shared" si="2"/>
        <v>15</v>
      </c>
      <c r="P157" s="159">
        <v>2.25</v>
      </c>
      <c r="Q157" s="160" t="s">
        <v>61</v>
      </c>
      <c r="R157" s="151" t="s">
        <v>61</v>
      </c>
      <c r="S157" s="161" t="s">
        <v>61</v>
      </c>
      <c r="T157" s="162">
        <v>3.2770000000000001</v>
      </c>
      <c r="U157" s="3"/>
    </row>
    <row r="158" spans="1:21" x14ac:dyDescent="0.35">
      <c r="A158" s="148" t="s">
        <v>232</v>
      </c>
      <c r="B158" s="149">
        <v>24</v>
      </c>
      <c r="C158" s="150" t="s">
        <v>61</v>
      </c>
      <c r="D158" s="151">
        <v>58.46</v>
      </c>
      <c r="E158" s="151">
        <v>6.73</v>
      </c>
      <c r="F158" s="152">
        <v>224.62</v>
      </c>
      <c r="G158" s="153" t="s">
        <v>61</v>
      </c>
      <c r="H158" s="154"/>
      <c r="I158" s="155" t="s">
        <v>61</v>
      </c>
      <c r="J158" s="151">
        <v>44.32</v>
      </c>
      <c r="K158" s="151">
        <v>4.53</v>
      </c>
      <c r="L158" s="152">
        <v>222.37</v>
      </c>
      <c r="M158" s="156" t="s">
        <v>61</v>
      </c>
      <c r="N158" s="157"/>
      <c r="O158" s="158">
        <f t="shared" si="2"/>
        <v>14.14</v>
      </c>
      <c r="P158" s="159">
        <v>2.44</v>
      </c>
      <c r="Q158" s="160" t="s">
        <v>61</v>
      </c>
      <c r="R158" s="151" t="s">
        <v>61</v>
      </c>
      <c r="S158" s="161" t="s">
        <v>61</v>
      </c>
      <c r="T158" s="162">
        <v>4.4720000000000004</v>
      </c>
      <c r="U158" s="3"/>
    </row>
    <row r="159" spans="1:21" x14ac:dyDescent="0.35">
      <c r="A159" s="148" t="s">
        <v>233</v>
      </c>
      <c r="B159" s="149">
        <v>24</v>
      </c>
      <c r="C159" s="150" t="s">
        <v>61</v>
      </c>
      <c r="D159" s="151">
        <v>69.37</v>
      </c>
      <c r="E159" s="151">
        <v>6.73</v>
      </c>
      <c r="F159" s="152">
        <v>226.2</v>
      </c>
      <c r="G159" s="153" t="s">
        <v>61</v>
      </c>
      <c r="H159" s="154"/>
      <c r="I159" s="155" t="s">
        <v>61</v>
      </c>
      <c r="J159" s="151">
        <v>50.15</v>
      </c>
      <c r="K159" s="151">
        <v>4.53</v>
      </c>
      <c r="L159" s="152">
        <v>223.76</v>
      </c>
      <c r="M159" s="156" t="s">
        <v>61</v>
      </c>
      <c r="N159" s="157"/>
      <c r="O159" s="158">
        <f t="shared" si="2"/>
        <v>19.220000000000006</v>
      </c>
      <c r="P159" s="159">
        <v>2.35</v>
      </c>
      <c r="Q159" s="160" t="s">
        <v>61</v>
      </c>
      <c r="R159" s="151" t="s">
        <v>61</v>
      </c>
      <c r="S159" s="161" t="s">
        <v>61</v>
      </c>
      <c r="T159" s="162">
        <v>3.74</v>
      </c>
      <c r="U159" s="3"/>
    </row>
    <row r="160" spans="1:21" x14ac:dyDescent="0.35">
      <c r="A160" s="148" t="s">
        <v>234</v>
      </c>
      <c r="B160" s="149">
        <v>24</v>
      </c>
      <c r="C160" s="150" t="s">
        <v>61</v>
      </c>
      <c r="D160" s="151">
        <v>63.18</v>
      </c>
      <c r="E160" s="151">
        <v>6.73</v>
      </c>
      <c r="F160" s="152">
        <v>227.28</v>
      </c>
      <c r="G160" s="153" t="s">
        <v>61</v>
      </c>
      <c r="H160" s="154"/>
      <c r="I160" s="155" t="s">
        <v>61</v>
      </c>
      <c r="J160" s="151">
        <v>47.23</v>
      </c>
      <c r="K160" s="151">
        <v>4.53</v>
      </c>
      <c r="L160" s="152">
        <v>224.93</v>
      </c>
      <c r="M160" s="156" t="s">
        <v>61</v>
      </c>
      <c r="N160" s="157"/>
      <c r="O160" s="158">
        <f t="shared" si="2"/>
        <v>15.950000000000003</v>
      </c>
      <c r="P160" s="159">
        <v>2.73</v>
      </c>
      <c r="Q160" s="160" t="s">
        <v>61</v>
      </c>
      <c r="R160" s="151" t="s">
        <v>61</v>
      </c>
      <c r="S160" s="161" t="s">
        <v>61</v>
      </c>
      <c r="T160" s="162">
        <v>4.0540000000000003</v>
      </c>
      <c r="U160" s="3"/>
    </row>
    <row r="161" spans="1:21" x14ac:dyDescent="0.35">
      <c r="A161" s="148" t="s">
        <v>235</v>
      </c>
      <c r="B161" s="149">
        <v>24</v>
      </c>
      <c r="C161" s="150" t="s">
        <v>61</v>
      </c>
      <c r="D161" s="151">
        <v>65.5</v>
      </c>
      <c r="E161" s="151">
        <v>6.73</v>
      </c>
      <c r="F161" s="152">
        <v>226.96</v>
      </c>
      <c r="G161" s="153" t="s">
        <v>61</v>
      </c>
      <c r="H161" s="154"/>
      <c r="I161" s="155" t="s">
        <v>61</v>
      </c>
      <c r="J161" s="151">
        <v>48.24</v>
      </c>
      <c r="K161" s="151">
        <v>4.53</v>
      </c>
      <c r="L161" s="152">
        <v>224.23</v>
      </c>
      <c r="M161" s="156" t="s">
        <v>61</v>
      </c>
      <c r="N161" s="157"/>
      <c r="O161" s="158">
        <f t="shared" si="2"/>
        <v>17.259999999999998</v>
      </c>
      <c r="P161" s="159" t="s">
        <v>6</v>
      </c>
      <c r="Q161" s="160" t="s">
        <v>6</v>
      </c>
      <c r="R161" s="151" t="s">
        <v>6</v>
      </c>
      <c r="S161" s="161" t="s">
        <v>6</v>
      </c>
      <c r="T161" s="162" t="s">
        <v>6</v>
      </c>
      <c r="U161" s="3"/>
    </row>
    <row r="162" spans="1:21" x14ac:dyDescent="0.35">
      <c r="A162" s="148" t="s">
        <v>6</v>
      </c>
      <c r="B162" s="149" t="s">
        <v>6</v>
      </c>
      <c r="C162" s="150" t="s">
        <v>61</v>
      </c>
      <c r="D162" s="151" t="s">
        <v>6</v>
      </c>
      <c r="E162" s="151" t="s">
        <v>6</v>
      </c>
      <c r="F162" s="152" t="s">
        <v>6</v>
      </c>
      <c r="G162" s="153" t="s">
        <v>6</v>
      </c>
      <c r="H162" s="154"/>
      <c r="I162" s="155" t="s">
        <v>61</v>
      </c>
      <c r="J162" s="151" t="s">
        <v>6</v>
      </c>
      <c r="K162" s="151" t="s">
        <v>6</v>
      </c>
      <c r="L162" s="152" t="s">
        <v>6</v>
      </c>
      <c r="M162" s="156" t="s">
        <v>6</v>
      </c>
      <c r="N162" s="157"/>
      <c r="O162" s="158" t="str">
        <f t="shared" si="2"/>
        <v/>
      </c>
      <c r="P162" s="159" t="s">
        <v>6</v>
      </c>
      <c r="Q162" s="160" t="s">
        <v>6</v>
      </c>
      <c r="R162" s="151" t="s">
        <v>6</v>
      </c>
      <c r="S162" s="161" t="s">
        <v>6</v>
      </c>
      <c r="T162" s="162" t="s">
        <v>6</v>
      </c>
      <c r="U162" s="3"/>
    </row>
    <row r="163" spans="1:21" x14ac:dyDescent="0.35">
      <c r="A163" s="148" t="s">
        <v>6</v>
      </c>
      <c r="B163" s="149" t="s">
        <v>6</v>
      </c>
      <c r="C163" s="150" t="s">
        <v>61</v>
      </c>
      <c r="D163" s="151" t="s">
        <v>6</v>
      </c>
      <c r="E163" s="151" t="s">
        <v>6</v>
      </c>
      <c r="F163" s="152" t="s">
        <v>6</v>
      </c>
      <c r="G163" s="153" t="s">
        <v>6</v>
      </c>
      <c r="H163" s="154"/>
      <c r="I163" s="155" t="s">
        <v>61</v>
      </c>
      <c r="J163" s="151" t="s">
        <v>6</v>
      </c>
      <c r="K163" s="151" t="s">
        <v>6</v>
      </c>
      <c r="L163" s="152" t="s">
        <v>6</v>
      </c>
      <c r="M163" s="156" t="s">
        <v>6</v>
      </c>
      <c r="N163" s="157"/>
      <c r="O163" s="158" t="str">
        <f t="shared" si="2"/>
        <v/>
      </c>
      <c r="P163" s="159" t="s">
        <v>6</v>
      </c>
      <c r="Q163" s="160" t="s">
        <v>6</v>
      </c>
      <c r="R163" s="151" t="s">
        <v>6</v>
      </c>
      <c r="S163" s="161" t="s">
        <v>6</v>
      </c>
      <c r="T163" s="162" t="s">
        <v>6</v>
      </c>
      <c r="U163" s="3"/>
    </row>
    <row r="164" spans="1:21" x14ac:dyDescent="0.35">
      <c r="A164" s="148" t="s">
        <v>6</v>
      </c>
      <c r="B164" s="149" t="s">
        <v>6</v>
      </c>
      <c r="C164" s="150" t="s">
        <v>61</v>
      </c>
      <c r="D164" s="151" t="s">
        <v>6</v>
      </c>
      <c r="E164" s="151" t="s">
        <v>6</v>
      </c>
      <c r="F164" s="152" t="s">
        <v>6</v>
      </c>
      <c r="G164" s="153" t="s">
        <v>6</v>
      </c>
      <c r="H164" s="154"/>
      <c r="I164" s="155" t="s">
        <v>61</v>
      </c>
      <c r="J164" s="151" t="s">
        <v>6</v>
      </c>
      <c r="K164" s="151" t="s">
        <v>6</v>
      </c>
      <c r="L164" s="152" t="s">
        <v>6</v>
      </c>
      <c r="M164" s="156" t="s">
        <v>6</v>
      </c>
      <c r="N164" s="157"/>
      <c r="O164" s="158" t="str">
        <f t="shared" si="2"/>
        <v/>
      </c>
      <c r="P164" s="159" t="s">
        <v>6</v>
      </c>
      <c r="Q164" s="160" t="s">
        <v>6</v>
      </c>
      <c r="R164" s="151" t="s">
        <v>6</v>
      </c>
      <c r="S164" s="161" t="s">
        <v>6</v>
      </c>
      <c r="T164" s="162" t="s">
        <v>6</v>
      </c>
      <c r="U164" s="3"/>
    </row>
    <row r="165" spans="1:21" x14ac:dyDescent="0.35">
      <c r="A165" s="148" t="s">
        <v>6</v>
      </c>
      <c r="B165" s="149" t="s">
        <v>6</v>
      </c>
      <c r="C165" s="150" t="s">
        <v>61</v>
      </c>
      <c r="D165" s="151" t="s">
        <v>6</v>
      </c>
      <c r="E165" s="151" t="s">
        <v>6</v>
      </c>
      <c r="F165" s="152" t="s">
        <v>6</v>
      </c>
      <c r="G165" s="153" t="s">
        <v>6</v>
      </c>
      <c r="H165" s="154"/>
      <c r="I165" s="155" t="s">
        <v>61</v>
      </c>
      <c r="J165" s="151" t="s">
        <v>6</v>
      </c>
      <c r="K165" s="151" t="s">
        <v>6</v>
      </c>
      <c r="L165" s="152" t="s">
        <v>6</v>
      </c>
      <c r="M165" s="156" t="s">
        <v>6</v>
      </c>
      <c r="N165" s="157"/>
      <c r="O165" s="158" t="str">
        <f t="shared" si="2"/>
        <v/>
      </c>
      <c r="P165" s="159" t="s">
        <v>6</v>
      </c>
      <c r="Q165" s="160" t="s">
        <v>6</v>
      </c>
      <c r="R165" s="151" t="s">
        <v>6</v>
      </c>
      <c r="S165" s="161" t="s">
        <v>6</v>
      </c>
      <c r="T165" s="162" t="s">
        <v>6</v>
      </c>
      <c r="U165" s="3"/>
    </row>
    <row r="166" spans="1:21" x14ac:dyDescent="0.35">
      <c r="A166" s="148" t="s">
        <v>6</v>
      </c>
      <c r="B166" s="149" t="s">
        <v>6</v>
      </c>
      <c r="C166" s="150" t="s">
        <v>61</v>
      </c>
      <c r="D166" s="151" t="s">
        <v>6</v>
      </c>
      <c r="E166" s="151" t="s">
        <v>6</v>
      </c>
      <c r="F166" s="152" t="s">
        <v>6</v>
      </c>
      <c r="G166" s="153" t="s">
        <v>6</v>
      </c>
      <c r="H166" s="154"/>
      <c r="I166" s="155" t="s">
        <v>61</v>
      </c>
      <c r="J166" s="151" t="s">
        <v>6</v>
      </c>
      <c r="K166" s="151" t="s">
        <v>6</v>
      </c>
      <c r="L166" s="152" t="s">
        <v>6</v>
      </c>
      <c r="M166" s="156" t="s">
        <v>6</v>
      </c>
      <c r="N166" s="157"/>
      <c r="O166" s="158" t="str">
        <f t="shared" si="2"/>
        <v/>
      </c>
      <c r="P166" s="159" t="s">
        <v>6</v>
      </c>
      <c r="Q166" s="160" t="s">
        <v>6</v>
      </c>
      <c r="R166" s="151" t="s">
        <v>6</v>
      </c>
      <c r="S166" s="161" t="s">
        <v>6</v>
      </c>
      <c r="T166" s="162" t="s">
        <v>6</v>
      </c>
      <c r="U166" s="3"/>
    </row>
    <row r="167" spans="1:21" x14ac:dyDescent="0.35">
      <c r="A167" s="148" t="s">
        <v>6</v>
      </c>
      <c r="B167" s="149" t="s">
        <v>6</v>
      </c>
      <c r="C167" s="150" t="s">
        <v>61</v>
      </c>
      <c r="D167" s="151" t="s">
        <v>6</v>
      </c>
      <c r="E167" s="151" t="s">
        <v>6</v>
      </c>
      <c r="F167" s="152" t="s">
        <v>6</v>
      </c>
      <c r="G167" s="153" t="s">
        <v>6</v>
      </c>
      <c r="H167" s="154"/>
      <c r="I167" s="155" t="s">
        <v>61</v>
      </c>
      <c r="J167" s="151" t="s">
        <v>6</v>
      </c>
      <c r="K167" s="151" t="s">
        <v>6</v>
      </c>
      <c r="L167" s="152" t="s">
        <v>6</v>
      </c>
      <c r="M167" s="156" t="s">
        <v>6</v>
      </c>
      <c r="N167" s="157"/>
      <c r="O167" s="158" t="str">
        <f t="shared" si="2"/>
        <v/>
      </c>
      <c r="P167" s="159" t="s">
        <v>6</v>
      </c>
      <c r="Q167" s="160" t="s">
        <v>6</v>
      </c>
      <c r="R167" s="151" t="s">
        <v>6</v>
      </c>
      <c r="S167" s="161" t="s">
        <v>6</v>
      </c>
      <c r="T167" s="162" t="s">
        <v>6</v>
      </c>
      <c r="U167" s="3"/>
    </row>
    <row r="168" spans="1:21" x14ac:dyDescent="0.35">
      <c r="A168" s="148" t="s">
        <v>6</v>
      </c>
      <c r="B168" s="149" t="s">
        <v>6</v>
      </c>
      <c r="C168" s="150" t="s">
        <v>61</v>
      </c>
      <c r="D168" s="151" t="s">
        <v>6</v>
      </c>
      <c r="E168" s="151" t="s">
        <v>6</v>
      </c>
      <c r="F168" s="152" t="s">
        <v>6</v>
      </c>
      <c r="G168" s="153" t="s">
        <v>6</v>
      </c>
      <c r="H168" s="154"/>
      <c r="I168" s="155" t="s">
        <v>61</v>
      </c>
      <c r="J168" s="151" t="s">
        <v>6</v>
      </c>
      <c r="K168" s="151" t="s">
        <v>6</v>
      </c>
      <c r="L168" s="152" t="s">
        <v>6</v>
      </c>
      <c r="M168" s="156" t="s">
        <v>6</v>
      </c>
      <c r="N168" s="157"/>
      <c r="O168" s="158" t="str">
        <f t="shared" si="2"/>
        <v/>
      </c>
      <c r="P168" s="159" t="s">
        <v>6</v>
      </c>
      <c r="Q168" s="160" t="s">
        <v>6</v>
      </c>
      <c r="R168" s="151" t="s">
        <v>6</v>
      </c>
      <c r="S168" s="161" t="s">
        <v>6</v>
      </c>
      <c r="T168" s="162" t="s">
        <v>6</v>
      </c>
      <c r="U168" s="95"/>
    </row>
    <row r="169" spans="1:21" x14ac:dyDescent="0.35">
      <c r="A169" s="148" t="s">
        <v>6</v>
      </c>
      <c r="B169" s="149" t="s">
        <v>6</v>
      </c>
      <c r="C169" s="150" t="s">
        <v>61</v>
      </c>
      <c r="D169" s="151" t="s">
        <v>6</v>
      </c>
      <c r="E169" s="151" t="s">
        <v>6</v>
      </c>
      <c r="F169" s="152" t="s">
        <v>6</v>
      </c>
      <c r="G169" s="153" t="s">
        <v>6</v>
      </c>
      <c r="H169" s="154"/>
      <c r="I169" s="155" t="s">
        <v>61</v>
      </c>
      <c r="J169" s="151" t="s">
        <v>6</v>
      </c>
      <c r="K169" s="151" t="s">
        <v>6</v>
      </c>
      <c r="L169" s="152" t="s">
        <v>6</v>
      </c>
      <c r="M169" s="156" t="s">
        <v>6</v>
      </c>
      <c r="N169" s="157"/>
      <c r="O169" s="158" t="str">
        <f t="shared" si="2"/>
        <v/>
      </c>
      <c r="P169" s="159" t="s">
        <v>6</v>
      </c>
      <c r="Q169" s="160" t="s">
        <v>6</v>
      </c>
      <c r="R169" s="151" t="s">
        <v>6</v>
      </c>
      <c r="S169" s="161" t="s">
        <v>6</v>
      </c>
      <c r="T169" s="162" t="s">
        <v>6</v>
      </c>
      <c r="U169" s="22"/>
    </row>
    <row r="170" spans="1:21" x14ac:dyDescent="0.35">
      <c r="A170" s="148" t="s">
        <v>6</v>
      </c>
      <c r="B170" s="149" t="s">
        <v>6</v>
      </c>
      <c r="C170" s="150" t="s">
        <v>61</v>
      </c>
      <c r="D170" s="151" t="s">
        <v>6</v>
      </c>
      <c r="E170" s="151" t="s">
        <v>6</v>
      </c>
      <c r="F170" s="152" t="s">
        <v>6</v>
      </c>
      <c r="G170" s="153" t="s">
        <v>6</v>
      </c>
      <c r="H170" s="154"/>
      <c r="I170" s="155" t="s">
        <v>61</v>
      </c>
      <c r="J170" s="151" t="s">
        <v>6</v>
      </c>
      <c r="K170" s="151" t="s">
        <v>6</v>
      </c>
      <c r="L170" s="152" t="s">
        <v>6</v>
      </c>
      <c r="M170" s="156" t="s">
        <v>6</v>
      </c>
      <c r="N170" s="157"/>
      <c r="O170" s="158" t="str">
        <f t="shared" si="2"/>
        <v/>
      </c>
      <c r="P170" s="159" t="s">
        <v>6</v>
      </c>
      <c r="Q170" s="160" t="s">
        <v>6</v>
      </c>
      <c r="R170" s="151" t="s">
        <v>6</v>
      </c>
      <c r="S170" s="161" t="s">
        <v>6</v>
      </c>
      <c r="T170" s="162" t="s">
        <v>6</v>
      </c>
      <c r="U170" s="99"/>
    </row>
    <row r="171" spans="1:21" x14ac:dyDescent="0.35">
      <c r="A171" s="148" t="s">
        <v>6</v>
      </c>
      <c r="B171" s="149" t="s">
        <v>6</v>
      </c>
      <c r="C171" s="150" t="s">
        <v>61</v>
      </c>
      <c r="D171" s="151" t="s">
        <v>6</v>
      </c>
      <c r="E171" s="151" t="s">
        <v>6</v>
      </c>
      <c r="F171" s="152" t="s">
        <v>6</v>
      </c>
      <c r="G171" s="153" t="s">
        <v>6</v>
      </c>
      <c r="H171" s="154"/>
      <c r="I171" s="155" t="s">
        <v>61</v>
      </c>
      <c r="J171" s="151" t="s">
        <v>6</v>
      </c>
      <c r="K171" s="151" t="s">
        <v>6</v>
      </c>
      <c r="L171" s="152" t="s">
        <v>6</v>
      </c>
      <c r="M171" s="156" t="s">
        <v>6</v>
      </c>
      <c r="N171" s="157"/>
      <c r="O171" s="158" t="str">
        <f t="shared" si="2"/>
        <v/>
      </c>
      <c r="P171" s="159" t="s">
        <v>6</v>
      </c>
      <c r="Q171" s="160" t="s">
        <v>6</v>
      </c>
      <c r="R171" s="151" t="s">
        <v>6</v>
      </c>
      <c r="S171" s="161" t="s">
        <v>6</v>
      </c>
      <c r="T171" s="162" t="s">
        <v>6</v>
      </c>
      <c r="U171" s="115"/>
    </row>
    <row r="172" spans="1:21" x14ac:dyDescent="0.35">
      <c r="A172" s="148" t="s">
        <v>6</v>
      </c>
      <c r="B172" s="149" t="s">
        <v>6</v>
      </c>
      <c r="C172" s="150" t="s">
        <v>61</v>
      </c>
      <c r="D172" s="151" t="s">
        <v>6</v>
      </c>
      <c r="E172" s="151" t="s">
        <v>6</v>
      </c>
      <c r="F172" s="152" t="s">
        <v>6</v>
      </c>
      <c r="G172" s="153" t="s">
        <v>6</v>
      </c>
      <c r="H172" s="154"/>
      <c r="I172" s="155" t="s">
        <v>61</v>
      </c>
      <c r="J172" s="151" t="s">
        <v>6</v>
      </c>
      <c r="K172" s="151" t="s">
        <v>6</v>
      </c>
      <c r="L172" s="152" t="s">
        <v>6</v>
      </c>
      <c r="M172" s="156" t="s">
        <v>6</v>
      </c>
      <c r="N172" s="157"/>
      <c r="O172" s="158" t="str">
        <f t="shared" si="2"/>
        <v/>
      </c>
      <c r="P172" s="159" t="s">
        <v>6</v>
      </c>
      <c r="Q172" s="160" t="s">
        <v>6</v>
      </c>
      <c r="R172" s="151" t="s">
        <v>6</v>
      </c>
      <c r="S172" s="161" t="s">
        <v>6</v>
      </c>
      <c r="T172" s="162" t="s">
        <v>6</v>
      </c>
      <c r="U172" s="24"/>
    </row>
    <row r="173" spans="1:21" x14ac:dyDescent="0.35">
      <c r="A173" s="148" t="s">
        <v>6</v>
      </c>
      <c r="B173" s="149" t="s">
        <v>6</v>
      </c>
      <c r="C173" s="150" t="s">
        <v>61</v>
      </c>
      <c r="D173" s="151" t="s">
        <v>6</v>
      </c>
      <c r="E173" s="151" t="s">
        <v>6</v>
      </c>
      <c r="F173" s="152" t="s">
        <v>6</v>
      </c>
      <c r="G173" s="153" t="s">
        <v>6</v>
      </c>
      <c r="H173" s="154"/>
      <c r="I173" s="155" t="s">
        <v>61</v>
      </c>
      <c r="J173" s="151" t="s">
        <v>6</v>
      </c>
      <c r="K173" s="151" t="s">
        <v>6</v>
      </c>
      <c r="L173" s="152" t="s">
        <v>6</v>
      </c>
      <c r="M173" s="156" t="s">
        <v>6</v>
      </c>
      <c r="N173" s="157"/>
      <c r="O173" s="158" t="str">
        <f t="shared" si="2"/>
        <v/>
      </c>
      <c r="P173" s="159" t="s">
        <v>6</v>
      </c>
      <c r="Q173" s="160" t="s">
        <v>6</v>
      </c>
      <c r="R173" s="151" t="s">
        <v>6</v>
      </c>
      <c r="S173" s="161" t="s">
        <v>6</v>
      </c>
      <c r="T173" s="162" t="s">
        <v>6</v>
      </c>
      <c r="U173" s="3"/>
    </row>
    <row r="174" spans="1:21" x14ac:dyDescent="0.35">
      <c r="A174" s="148" t="s">
        <v>6</v>
      </c>
      <c r="B174" s="149" t="s">
        <v>6</v>
      </c>
      <c r="C174" s="150" t="s">
        <v>61</v>
      </c>
      <c r="D174" s="151" t="s">
        <v>6</v>
      </c>
      <c r="E174" s="151" t="s">
        <v>6</v>
      </c>
      <c r="F174" s="152" t="s">
        <v>6</v>
      </c>
      <c r="G174" s="153" t="s">
        <v>6</v>
      </c>
      <c r="H174" s="154"/>
      <c r="I174" s="155" t="s">
        <v>61</v>
      </c>
      <c r="J174" s="151" t="s">
        <v>6</v>
      </c>
      <c r="K174" s="151" t="s">
        <v>6</v>
      </c>
      <c r="L174" s="152" t="s">
        <v>6</v>
      </c>
      <c r="M174" s="156" t="s">
        <v>6</v>
      </c>
      <c r="N174" s="157"/>
      <c r="O174" s="158" t="str">
        <f t="shared" si="2"/>
        <v/>
      </c>
      <c r="P174" s="159" t="s">
        <v>6</v>
      </c>
      <c r="Q174" s="160" t="s">
        <v>6</v>
      </c>
      <c r="R174" s="151" t="s">
        <v>6</v>
      </c>
      <c r="S174" s="161" t="s">
        <v>6</v>
      </c>
      <c r="T174" s="162" t="s">
        <v>6</v>
      </c>
      <c r="U174" s="24"/>
    </row>
    <row r="175" spans="1:21" x14ac:dyDescent="0.35">
      <c r="A175" s="148" t="s">
        <v>6</v>
      </c>
      <c r="B175" s="149" t="s">
        <v>6</v>
      </c>
      <c r="C175" s="150" t="s">
        <v>61</v>
      </c>
      <c r="D175" s="151" t="s">
        <v>6</v>
      </c>
      <c r="E175" s="151" t="s">
        <v>6</v>
      </c>
      <c r="F175" s="152" t="s">
        <v>6</v>
      </c>
      <c r="G175" s="153" t="s">
        <v>6</v>
      </c>
      <c r="H175" s="154"/>
      <c r="I175" s="155" t="s">
        <v>61</v>
      </c>
      <c r="J175" s="151" t="s">
        <v>6</v>
      </c>
      <c r="K175" s="151" t="s">
        <v>6</v>
      </c>
      <c r="L175" s="152" t="s">
        <v>6</v>
      </c>
      <c r="M175" s="156" t="s">
        <v>6</v>
      </c>
      <c r="N175" s="157"/>
      <c r="O175" s="158" t="str">
        <f t="shared" si="2"/>
        <v/>
      </c>
      <c r="P175" s="159" t="s">
        <v>6</v>
      </c>
      <c r="Q175" s="160" t="s">
        <v>6</v>
      </c>
      <c r="R175" s="151" t="s">
        <v>6</v>
      </c>
      <c r="S175" s="161" t="s">
        <v>6</v>
      </c>
      <c r="T175" s="162" t="s">
        <v>6</v>
      </c>
      <c r="U175" s="3"/>
    </row>
    <row r="176" spans="1:21" x14ac:dyDescent="0.35">
      <c r="A176" s="148" t="s">
        <v>6</v>
      </c>
      <c r="B176" s="149" t="s">
        <v>6</v>
      </c>
      <c r="C176" s="150" t="s">
        <v>61</v>
      </c>
      <c r="D176" s="151" t="s">
        <v>6</v>
      </c>
      <c r="E176" s="151" t="s">
        <v>6</v>
      </c>
      <c r="F176" s="152" t="s">
        <v>6</v>
      </c>
      <c r="G176" s="153" t="s">
        <v>6</v>
      </c>
      <c r="H176" s="154"/>
      <c r="I176" s="155" t="s">
        <v>61</v>
      </c>
      <c r="J176" s="151" t="s">
        <v>6</v>
      </c>
      <c r="K176" s="151" t="s">
        <v>6</v>
      </c>
      <c r="L176" s="152" t="s">
        <v>6</v>
      </c>
      <c r="M176" s="156" t="s">
        <v>6</v>
      </c>
      <c r="N176" s="157"/>
      <c r="O176" s="158" t="str">
        <f t="shared" si="2"/>
        <v/>
      </c>
      <c r="P176" s="159" t="s">
        <v>6</v>
      </c>
      <c r="Q176" s="160" t="s">
        <v>6</v>
      </c>
      <c r="R176" s="151" t="s">
        <v>6</v>
      </c>
      <c r="S176" s="161" t="s">
        <v>6</v>
      </c>
      <c r="T176" s="162" t="s">
        <v>6</v>
      </c>
      <c r="U176" s="24"/>
    </row>
    <row r="177" spans="1:21" x14ac:dyDescent="0.35">
      <c r="A177" s="148" t="s">
        <v>6</v>
      </c>
      <c r="B177" s="149" t="s">
        <v>6</v>
      </c>
      <c r="C177" s="150" t="s">
        <v>61</v>
      </c>
      <c r="D177" s="151" t="s">
        <v>6</v>
      </c>
      <c r="E177" s="151" t="s">
        <v>6</v>
      </c>
      <c r="F177" s="152" t="s">
        <v>6</v>
      </c>
      <c r="G177" s="153" t="s">
        <v>6</v>
      </c>
      <c r="H177" s="154"/>
      <c r="I177" s="155" t="s">
        <v>61</v>
      </c>
      <c r="J177" s="151" t="s">
        <v>6</v>
      </c>
      <c r="K177" s="151" t="s">
        <v>6</v>
      </c>
      <c r="L177" s="152" t="s">
        <v>6</v>
      </c>
      <c r="M177" s="156" t="s">
        <v>6</v>
      </c>
      <c r="N177" s="157"/>
      <c r="O177" s="158" t="str">
        <f t="shared" si="2"/>
        <v/>
      </c>
      <c r="P177" s="159" t="s">
        <v>6</v>
      </c>
      <c r="Q177" s="160" t="s">
        <v>6</v>
      </c>
      <c r="R177" s="151" t="s">
        <v>6</v>
      </c>
      <c r="S177" s="161" t="s">
        <v>6</v>
      </c>
      <c r="T177" s="162" t="s">
        <v>6</v>
      </c>
      <c r="U177" s="3"/>
    </row>
    <row r="178" spans="1:21" x14ac:dyDescent="0.35">
      <c r="A178" s="148" t="s">
        <v>6</v>
      </c>
      <c r="B178" s="149" t="s">
        <v>6</v>
      </c>
      <c r="C178" s="150" t="s">
        <v>61</v>
      </c>
      <c r="D178" s="151" t="s">
        <v>6</v>
      </c>
      <c r="E178" s="151" t="s">
        <v>6</v>
      </c>
      <c r="F178" s="152" t="s">
        <v>6</v>
      </c>
      <c r="G178" s="153" t="s">
        <v>6</v>
      </c>
      <c r="H178" s="154"/>
      <c r="I178" s="155" t="s">
        <v>61</v>
      </c>
      <c r="J178" s="151" t="s">
        <v>6</v>
      </c>
      <c r="K178" s="151" t="s">
        <v>6</v>
      </c>
      <c r="L178" s="152" t="s">
        <v>6</v>
      </c>
      <c r="M178" s="156" t="s">
        <v>6</v>
      </c>
      <c r="N178" s="157"/>
      <c r="O178" s="158" t="str">
        <f t="shared" si="2"/>
        <v/>
      </c>
      <c r="P178" s="159" t="s">
        <v>6</v>
      </c>
      <c r="Q178" s="160" t="s">
        <v>6</v>
      </c>
      <c r="R178" s="151" t="s">
        <v>6</v>
      </c>
      <c r="S178" s="161" t="s">
        <v>6</v>
      </c>
      <c r="T178" s="162" t="s">
        <v>6</v>
      </c>
      <c r="U178" s="3"/>
    </row>
    <row r="179" spans="1:21" x14ac:dyDescent="0.35">
      <c r="A179" s="148" t="s">
        <v>6</v>
      </c>
      <c r="B179" s="149" t="s">
        <v>6</v>
      </c>
      <c r="C179" s="150" t="s">
        <v>61</v>
      </c>
      <c r="D179" s="151" t="s">
        <v>6</v>
      </c>
      <c r="E179" s="151" t="s">
        <v>6</v>
      </c>
      <c r="F179" s="152" t="s">
        <v>6</v>
      </c>
      <c r="G179" s="153" t="s">
        <v>6</v>
      </c>
      <c r="H179" s="154"/>
      <c r="I179" s="155" t="s">
        <v>61</v>
      </c>
      <c r="J179" s="151" t="s">
        <v>6</v>
      </c>
      <c r="K179" s="151" t="s">
        <v>6</v>
      </c>
      <c r="L179" s="152" t="s">
        <v>6</v>
      </c>
      <c r="M179" s="156" t="s">
        <v>6</v>
      </c>
      <c r="N179" s="157"/>
      <c r="O179" s="158" t="str">
        <f t="shared" si="2"/>
        <v/>
      </c>
      <c r="P179" s="159" t="s">
        <v>6</v>
      </c>
      <c r="Q179" s="160" t="s">
        <v>6</v>
      </c>
      <c r="R179" s="151" t="s">
        <v>6</v>
      </c>
      <c r="S179" s="161" t="s">
        <v>6</v>
      </c>
      <c r="T179" s="162" t="s">
        <v>6</v>
      </c>
      <c r="U179" s="3"/>
    </row>
    <row r="180" spans="1:21" x14ac:dyDescent="0.35">
      <c r="A180" s="148" t="s">
        <v>6</v>
      </c>
      <c r="B180" s="149" t="s">
        <v>6</v>
      </c>
      <c r="C180" s="150" t="s">
        <v>61</v>
      </c>
      <c r="D180" s="151" t="s">
        <v>6</v>
      </c>
      <c r="E180" s="151" t="s">
        <v>6</v>
      </c>
      <c r="F180" s="152" t="s">
        <v>6</v>
      </c>
      <c r="G180" s="153" t="s">
        <v>6</v>
      </c>
      <c r="H180" s="154"/>
      <c r="I180" s="155" t="s">
        <v>61</v>
      </c>
      <c r="J180" s="151" t="s">
        <v>6</v>
      </c>
      <c r="K180" s="151" t="s">
        <v>6</v>
      </c>
      <c r="L180" s="152" t="s">
        <v>6</v>
      </c>
      <c r="M180" s="156" t="s">
        <v>6</v>
      </c>
      <c r="N180" s="157"/>
      <c r="O180" s="158" t="str">
        <f t="shared" si="2"/>
        <v/>
      </c>
      <c r="P180" s="159" t="s">
        <v>6</v>
      </c>
      <c r="Q180" s="160" t="s">
        <v>6</v>
      </c>
      <c r="R180" s="151" t="s">
        <v>6</v>
      </c>
      <c r="S180" s="161" t="s">
        <v>6</v>
      </c>
      <c r="T180" s="162" t="s">
        <v>6</v>
      </c>
      <c r="U180" s="3"/>
    </row>
    <row r="181" spans="1:21" x14ac:dyDescent="0.35">
      <c r="A181" s="148" t="s">
        <v>6</v>
      </c>
      <c r="B181" s="149" t="s">
        <v>6</v>
      </c>
      <c r="C181" s="150" t="s">
        <v>61</v>
      </c>
      <c r="D181" s="151" t="s">
        <v>6</v>
      </c>
      <c r="E181" s="151" t="s">
        <v>6</v>
      </c>
      <c r="F181" s="152" t="s">
        <v>6</v>
      </c>
      <c r="G181" s="153" t="s">
        <v>6</v>
      </c>
      <c r="H181" s="154"/>
      <c r="I181" s="155" t="s">
        <v>61</v>
      </c>
      <c r="J181" s="151" t="s">
        <v>6</v>
      </c>
      <c r="K181" s="151" t="s">
        <v>6</v>
      </c>
      <c r="L181" s="152" t="s">
        <v>6</v>
      </c>
      <c r="M181" s="156" t="s">
        <v>6</v>
      </c>
      <c r="N181" s="157"/>
      <c r="O181" s="158" t="str">
        <f t="shared" si="2"/>
        <v/>
      </c>
      <c r="P181" s="159" t="s">
        <v>6</v>
      </c>
      <c r="Q181" s="160" t="s">
        <v>6</v>
      </c>
      <c r="R181" s="151" t="s">
        <v>6</v>
      </c>
      <c r="S181" s="161" t="s">
        <v>6</v>
      </c>
      <c r="T181" s="162" t="s">
        <v>6</v>
      </c>
      <c r="U181" s="6" t="s">
        <v>107</v>
      </c>
    </row>
    <row r="182" spans="1:21" x14ac:dyDescent="0.35">
      <c r="A182" s="148" t="s">
        <v>6</v>
      </c>
      <c r="B182" s="149" t="s">
        <v>6</v>
      </c>
      <c r="C182" s="150" t="s">
        <v>61</v>
      </c>
      <c r="D182" s="151" t="s">
        <v>6</v>
      </c>
      <c r="E182" s="151" t="s">
        <v>6</v>
      </c>
      <c r="F182" s="152" t="s">
        <v>6</v>
      </c>
      <c r="G182" s="153" t="s">
        <v>6</v>
      </c>
      <c r="H182" s="154"/>
      <c r="I182" s="155" t="s">
        <v>61</v>
      </c>
      <c r="J182" s="151" t="s">
        <v>6</v>
      </c>
      <c r="K182" s="151" t="s">
        <v>6</v>
      </c>
      <c r="L182" s="152" t="s">
        <v>6</v>
      </c>
      <c r="M182" s="156" t="s">
        <v>6</v>
      </c>
      <c r="N182" s="157"/>
      <c r="O182" s="158" t="str">
        <f t="shared" si="2"/>
        <v/>
      </c>
      <c r="P182" s="159" t="s">
        <v>6</v>
      </c>
      <c r="Q182" s="160" t="s">
        <v>6</v>
      </c>
      <c r="R182" s="151" t="s">
        <v>6</v>
      </c>
      <c r="S182" s="161" t="s">
        <v>6</v>
      </c>
      <c r="T182" s="162" t="s">
        <v>6</v>
      </c>
    </row>
    <row r="183" spans="1:21" x14ac:dyDescent="0.35">
      <c r="A183" s="148" t="s">
        <v>6</v>
      </c>
      <c r="B183" s="149" t="s">
        <v>6</v>
      </c>
      <c r="C183" s="150" t="s">
        <v>61</v>
      </c>
      <c r="D183" s="151" t="s">
        <v>6</v>
      </c>
      <c r="E183" s="151" t="s">
        <v>6</v>
      </c>
      <c r="F183" s="152" t="s">
        <v>6</v>
      </c>
      <c r="G183" s="153" t="s">
        <v>6</v>
      </c>
      <c r="H183" s="154"/>
      <c r="I183" s="155" t="s">
        <v>61</v>
      </c>
      <c r="J183" s="151" t="s">
        <v>6</v>
      </c>
      <c r="K183" s="151" t="s">
        <v>6</v>
      </c>
      <c r="L183" s="152" t="s">
        <v>6</v>
      </c>
      <c r="M183" s="156" t="s">
        <v>6</v>
      </c>
      <c r="N183" s="157"/>
      <c r="O183" s="158" t="str">
        <f t="shared" si="2"/>
        <v/>
      </c>
      <c r="P183" s="159" t="s">
        <v>6</v>
      </c>
      <c r="Q183" s="160" t="s">
        <v>6</v>
      </c>
      <c r="R183" s="151" t="s">
        <v>6</v>
      </c>
      <c r="S183" s="161" t="s">
        <v>6</v>
      </c>
      <c r="T183" s="162" t="s">
        <v>6</v>
      </c>
    </row>
    <row r="184" spans="1:21" x14ac:dyDescent="0.35">
      <c r="A184" s="148" t="s">
        <v>6</v>
      </c>
      <c r="B184" s="149" t="s">
        <v>6</v>
      </c>
      <c r="C184" s="150" t="s">
        <v>61</v>
      </c>
      <c r="D184" s="151" t="s">
        <v>6</v>
      </c>
      <c r="E184" s="151" t="s">
        <v>6</v>
      </c>
      <c r="F184" s="152" t="s">
        <v>6</v>
      </c>
      <c r="G184" s="153" t="s">
        <v>6</v>
      </c>
      <c r="H184" s="154"/>
      <c r="I184" s="155" t="s">
        <v>61</v>
      </c>
      <c r="J184" s="151" t="s">
        <v>6</v>
      </c>
      <c r="K184" s="151" t="s">
        <v>6</v>
      </c>
      <c r="L184" s="152" t="s">
        <v>6</v>
      </c>
      <c r="M184" s="156" t="s">
        <v>6</v>
      </c>
      <c r="N184" s="157"/>
      <c r="O184" s="158" t="str">
        <f t="shared" si="2"/>
        <v/>
      </c>
      <c r="P184" s="159" t="s">
        <v>6</v>
      </c>
      <c r="Q184" s="160" t="s">
        <v>6</v>
      </c>
      <c r="R184" s="151" t="s">
        <v>6</v>
      </c>
      <c r="S184" s="161" t="s">
        <v>6</v>
      </c>
      <c r="T184" s="162" t="s">
        <v>6</v>
      </c>
    </row>
    <row r="185" spans="1:21" x14ac:dyDescent="0.35">
      <c r="A185" s="148" t="s">
        <v>6</v>
      </c>
      <c r="B185" s="149" t="s">
        <v>6</v>
      </c>
      <c r="C185" s="150" t="s">
        <v>61</v>
      </c>
      <c r="D185" s="151" t="s">
        <v>6</v>
      </c>
      <c r="E185" s="151" t="s">
        <v>6</v>
      </c>
      <c r="F185" s="152" t="s">
        <v>6</v>
      </c>
      <c r="G185" s="153" t="s">
        <v>6</v>
      </c>
      <c r="H185" s="154"/>
      <c r="I185" s="155" t="s">
        <v>61</v>
      </c>
      <c r="J185" s="151" t="s">
        <v>6</v>
      </c>
      <c r="K185" s="151" t="s">
        <v>6</v>
      </c>
      <c r="L185" s="152" t="s">
        <v>6</v>
      </c>
      <c r="M185" s="156" t="s">
        <v>6</v>
      </c>
      <c r="N185" s="157"/>
      <c r="O185" s="158" t="str">
        <f t="shared" si="2"/>
        <v/>
      </c>
      <c r="P185" s="159" t="s">
        <v>6</v>
      </c>
      <c r="Q185" s="160" t="s">
        <v>6</v>
      </c>
      <c r="R185" s="151" t="s">
        <v>6</v>
      </c>
      <c r="S185" s="161" t="s">
        <v>6</v>
      </c>
      <c r="T185" s="162" t="s">
        <v>6</v>
      </c>
    </row>
    <row r="186" spans="1:21" x14ac:dyDescent="0.35">
      <c r="A186" s="148" t="s">
        <v>6</v>
      </c>
      <c r="B186" s="149" t="s">
        <v>6</v>
      </c>
      <c r="C186" s="150" t="s">
        <v>61</v>
      </c>
      <c r="D186" s="151" t="s">
        <v>6</v>
      </c>
      <c r="E186" s="151" t="s">
        <v>6</v>
      </c>
      <c r="F186" s="152" t="s">
        <v>6</v>
      </c>
      <c r="G186" s="153" t="s">
        <v>6</v>
      </c>
      <c r="H186" s="154"/>
      <c r="I186" s="155" t="s">
        <v>61</v>
      </c>
      <c r="J186" s="151" t="s">
        <v>6</v>
      </c>
      <c r="K186" s="151" t="s">
        <v>6</v>
      </c>
      <c r="L186" s="152" t="s">
        <v>6</v>
      </c>
      <c r="M186" s="156" t="s">
        <v>6</v>
      </c>
      <c r="N186" s="157"/>
      <c r="O186" s="158" t="str">
        <f t="shared" si="2"/>
        <v/>
      </c>
      <c r="P186" s="159" t="s">
        <v>6</v>
      </c>
      <c r="Q186" s="160" t="s">
        <v>6</v>
      </c>
      <c r="R186" s="151" t="s">
        <v>6</v>
      </c>
      <c r="S186" s="161" t="s">
        <v>6</v>
      </c>
      <c r="T186" s="162" t="s">
        <v>6</v>
      </c>
    </row>
    <row r="187" spans="1:21" x14ac:dyDescent="0.35">
      <c r="A187" s="148" t="s">
        <v>6</v>
      </c>
      <c r="B187" s="149" t="s">
        <v>6</v>
      </c>
      <c r="C187" s="150" t="s">
        <v>61</v>
      </c>
      <c r="D187" s="151" t="s">
        <v>6</v>
      </c>
      <c r="E187" s="151" t="s">
        <v>6</v>
      </c>
      <c r="F187" s="152" t="s">
        <v>6</v>
      </c>
      <c r="G187" s="153" t="s">
        <v>6</v>
      </c>
      <c r="H187" s="154"/>
      <c r="I187" s="155" t="s">
        <v>61</v>
      </c>
      <c r="J187" s="151" t="s">
        <v>6</v>
      </c>
      <c r="K187" s="151" t="s">
        <v>6</v>
      </c>
      <c r="L187" s="152" t="s">
        <v>6</v>
      </c>
      <c r="M187" s="156" t="s">
        <v>6</v>
      </c>
      <c r="N187" s="157"/>
      <c r="O187" s="158" t="str">
        <f t="shared" si="2"/>
        <v/>
      </c>
      <c r="P187" s="159" t="s">
        <v>6</v>
      </c>
      <c r="Q187" s="160" t="s">
        <v>6</v>
      </c>
      <c r="R187" s="151" t="s">
        <v>6</v>
      </c>
      <c r="S187" s="161" t="s">
        <v>6</v>
      </c>
      <c r="T187" s="162" t="s">
        <v>6</v>
      </c>
    </row>
    <row r="188" spans="1:21" x14ac:dyDescent="0.35">
      <c r="A188" s="148" t="s">
        <v>6</v>
      </c>
      <c r="B188" s="149" t="s">
        <v>6</v>
      </c>
      <c r="C188" s="150" t="s">
        <v>61</v>
      </c>
      <c r="D188" s="151" t="s">
        <v>6</v>
      </c>
      <c r="E188" s="151" t="s">
        <v>6</v>
      </c>
      <c r="F188" s="152" t="s">
        <v>6</v>
      </c>
      <c r="G188" s="153" t="s">
        <v>6</v>
      </c>
      <c r="H188" s="154"/>
      <c r="I188" s="155" t="s">
        <v>61</v>
      </c>
      <c r="J188" s="151" t="s">
        <v>6</v>
      </c>
      <c r="K188" s="151" t="s">
        <v>6</v>
      </c>
      <c r="L188" s="152" t="s">
        <v>6</v>
      </c>
      <c r="M188" s="156" t="s">
        <v>6</v>
      </c>
      <c r="N188" s="157"/>
      <c r="O188" s="158" t="str">
        <f t="shared" si="2"/>
        <v/>
      </c>
      <c r="P188" s="159" t="s">
        <v>6</v>
      </c>
      <c r="Q188" s="160" t="s">
        <v>6</v>
      </c>
      <c r="R188" s="151" t="s">
        <v>6</v>
      </c>
      <c r="S188" s="161" t="s">
        <v>6</v>
      </c>
      <c r="T188" s="162" t="s">
        <v>6</v>
      </c>
    </row>
    <row r="189" spans="1:21" x14ac:dyDescent="0.35">
      <c r="A189" s="148" t="s">
        <v>6</v>
      </c>
      <c r="B189" s="149" t="s">
        <v>6</v>
      </c>
      <c r="C189" s="150" t="s">
        <v>61</v>
      </c>
      <c r="D189" s="151" t="s">
        <v>6</v>
      </c>
      <c r="E189" s="151" t="s">
        <v>6</v>
      </c>
      <c r="F189" s="152" t="s">
        <v>6</v>
      </c>
      <c r="G189" s="153" t="s">
        <v>6</v>
      </c>
      <c r="H189" s="154"/>
      <c r="I189" s="155" t="s">
        <v>61</v>
      </c>
      <c r="J189" s="151" t="s">
        <v>6</v>
      </c>
      <c r="K189" s="151" t="s">
        <v>6</v>
      </c>
      <c r="L189" s="152" t="s">
        <v>6</v>
      </c>
      <c r="M189" s="156" t="s">
        <v>6</v>
      </c>
      <c r="N189" s="157"/>
      <c r="O189" s="158" t="str">
        <f t="shared" si="2"/>
        <v/>
      </c>
      <c r="P189" s="159" t="s">
        <v>6</v>
      </c>
      <c r="Q189" s="160" t="s">
        <v>6</v>
      </c>
      <c r="R189" s="151" t="s">
        <v>6</v>
      </c>
      <c r="S189" s="161" t="s">
        <v>6</v>
      </c>
      <c r="T189" s="162" t="s">
        <v>6</v>
      </c>
    </row>
    <row r="190" spans="1:21" x14ac:dyDescent="0.35">
      <c r="A190" s="148" t="s">
        <v>6</v>
      </c>
      <c r="B190" s="149" t="s">
        <v>6</v>
      </c>
      <c r="C190" s="150" t="s">
        <v>61</v>
      </c>
      <c r="D190" s="151" t="s">
        <v>6</v>
      </c>
      <c r="E190" s="151" t="s">
        <v>6</v>
      </c>
      <c r="F190" s="152" t="s">
        <v>6</v>
      </c>
      <c r="G190" s="153" t="s">
        <v>6</v>
      </c>
      <c r="H190" s="154"/>
      <c r="I190" s="155" t="s">
        <v>61</v>
      </c>
      <c r="J190" s="151" t="s">
        <v>6</v>
      </c>
      <c r="K190" s="151" t="s">
        <v>6</v>
      </c>
      <c r="L190" s="152" t="s">
        <v>6</v>
      </c>
      <c r="M190" s="156" t="s">
        <v>6</v>
      </c>
      <c r="N190" s="157"/>
      <c r="O190" s="158" t="str">
        <f t="shared" si="2"/>
        <v/>
      </c>
      <c r="P190" s="159" t="s">
        <v>6</v>
      </c>
      <c r="Q190" s="160" t="s">
        <v>6</v>
      </c>
      <c r="R190" s="151" t="s">
        <v>6</v>
      </c>
      <c r="S190" s="161" t="s">
        <v>6</v>
      </c>
      <c r="T190" s="162" t="s">
        <v>6</v>
      </c>
    </row>
    <row r="191" spans="1:21" x14ac:dyDescent="0.35">
      <c r="A191" s="148" t="s">
        <v>6</v>
      </c>
      <c r="B191" s="149" t="s">
        <v>6</v>
      </c>
      <c r="C191" s="150" t="s">
        <v>61</v>
      </c>
      <c r="D191" s="151" t="s">
        <v>6</v>
      </c>
      <c r="E191" s="151" t="s">
        <v>6</v>
      </c>
      <c r="F191" s="152" t="s">
        <v>6</v>
      </c>
      <c r="G191" s="153" t="s">
        <v>6</v>
      </c>
      <c r="H191" s="154"/>
      <c r="I191" s="155" t="s">
        <v>61</v>
      </c>
      <c r="J191" s="151" t="s">
        <v>6</v>
      </c>
      <c r="K191" s="151" t="s">
        <v>6</v>
      </c>
      <c r="L191" s="152" t="s">
        <v>6</v>
      </c>
      <c r="M191" s="156" t="s">
        <v>6</v>
      </c>
      <c r="N191" s="157"/>
      <c r="O191" s="158" t="str">
        <f t="shared" si="2"/>
        <v/>
      </c>
      <c r="P191" s="159" t="s">
        <v>6</v>
      </c>
      <c r="Q191" s="160" t="s">
        <v>6</v>
      </c>
      <c r="R191" s="151" t="s">
        <v>6</v>
      </c>
      <c r="S191" s="161" t="s">
        <v>6</v>
      </c>
      <c r="T191" s="162" t="s">
        <v>6</v>
      </c>
    </row>
    <row r="192" spans="1:21" x14ac:dyDescent="0.35">
      <c r="A192" s="148" t="s">
        <v>6</v>
      </c>
      <c r="B192" s="149" t="s">
        <v>6</v>
      </c>
      <c r="C192" s="150" t="s">
        <v>61</v>
      </c>
      <c r="D192" s="151" t="s">
        <v>6</v>
      </c>
      <c r="E192" s="151" t="s">
        <v>6</v>
      </c>
      <c r="F192" s="152" t="s">
        <v>6</v>
      </c>
      <c r="G192" s="153" t="s">
        <v>6</v>
      </c>
      <c r="H192" s="154"/>
      <c r="I192" s="155" t="s">
        <v>61</v>
      </c>
      <c r="J192" s="151" t="s">
        <v>6</v>
      </c>
      <c r="K192" s="151" t="s">
        <v>6</v>
      </c>
      <c r="L192" s="152" t="s">
        <v>6</v>
      </c>
      <c r="M192" s="156" t="s">
        <v>6</v>
      </c>
      <c r="N192" s="157"/>
      <c r="O192" s="158" t="str">
        <f t="shared" si="2"/>
        <v/>
      </c>
      <c r="P192" s="159" t="s">
        <v>6</v>
      </c>
      <c r="Q192" s="160" t="s">
        <v>6</v>
      </c>
      <c r="R192" s="151" t="s">
        <v>6</v>
      </c>
      <c r="S192" s="161" t="s">
        <v>6</v>
      </c>
      <c r="T192" s="162" t="s">
        <v>6</v>
      </c>
    </row>
    <row r="193" spans="1:20" x14ac:dyDescent="0.35">
      <c r="A193" s="148" t="s">
        <v>6</v>
      </c>
      <c r="B193" s="149" t="s">
        <v>6</v>
      </c>
      <c r="C193" s="150" t="s">
        <v>61</v>
      </c>
      <c r="D193" s="151" t="s">
        <v>6</v>
      </c>
      <c r="E193" s="151" t="s">
        <v>6</v>
      </c>
      <c r="F193" s="152" t="s">
        <v>6</v>
      </c>
      <c r="G193" s="153" t="s">
        <v>6</v>
      </c>
      <c r="H193" s="154"/>
      <c r="I193" s="155" t="s">
        <v>61</v>
      </c>
      <c r="J193" s="151" t="s">
        <v>6</v>
      </c>
      <c r="K193" s="151" t="s">
        <v>6</v>
      </c>
      <c r="L193" s="152" t="s">
        <v>6</v>
      </c>
      <c r="M193" s="156" t="s">
        <v>6</v>
      </c>
      <c r="N193" s="157"/>
      <c r="O193" s="158" t="str">
        <f t="shared" si="2"/>
        <v/>
      </c>
      <c r="P193" s="159" t="s">
        <v>6</v>
      </c>
      <c r="Q193" s="160" t="s">
        <v>6</v>
      </c>
      <c r="R193" s="151" t="s">
        <v>6</v>
      </c>
      <c r="S193" s="161" t="s">
        <v>6</v>
      </c>
      <c r="T193" s="162" t="s">
        <v>6</v>
      </c>
    </row>
    <row r="194" spans="1:20" x14ac:dyDescent="0.35">
      <c r="A194" s="148" t="s">
        <v>6</v>
      </c>
      <c r="B194" s="149" t="s">
        <v>6</v>
      </c>
      <c r="C194" s="150" t="s">
        <v>61</v>
      </c>
      <c r="D194" s="151" t="s">
        <v>6</v>
      </c>
      <c r="E194" s="151" t="s">
        <v>6</v>
      </c>
      <c r="F194" s="152" t="s">
        <v>6</v>
      </c>
      <c r="G194" s="153" t="s">
        <v>6</v>
      </c>
      <c r="H194" s="154"/>
      <c r="I194" s="155" t="s">
        <v>61</v>
      </c>
      <c r="J194" s="151" t="s">
        <v>6</v>
      </c>
      <c r="K194" s="151" t="s">
        <v>6</v>
      </c>
      <c r="L194" s="152" t="s">
        <v>6</v>
      </c>
      <c r="M194" s="156" t="s">
        <v>6</v>
      </c>
      <c r="N194" s="157"/>
      <c r="O194" s="158" t="str">
        <f t="shared" si="2"/>
        <v/>
      </c>
      <c r="P194" s="159" t="s">
        <v>6</v>
      </c>
      <c r="Q194" s="160" t="s">
        <v>6</v>
      </c>
      <c r="R194" s="151" t="s">
        <v>6</v>
      </c>
      <c r="S194" s="161" t="s">
        <v>6</v>
      </c>
      <c r="T194" s="162" t="s">
        <v>6</v>
      </c>
    </row>
    <row r="195" spans="1:20" x14ac:dyDescent="0.35">
      <c r="A195" s="148" t="s">
        <v>6</v>
      </c>
      <c r="B195" s="149" t="s">
        <v>6</v>
      </c>
      <c r="C195" s="150" t="s">
        <v>61</v>
      </c>
      <c r="D195" s="151" t="s">
        <v>6</v>
      </c>
      <c r="E195" s="151" t="s">
        <v>6</v>
      </c>
      <c r="F195" s="152" t="s">
        <v>6</v>
      </c>
      <c r="G195" s="153" t="s">
        <v>6</v>
      </c>
      <c r="H195" s="154"/>
      <c r="I195" s="155" t="s">
        <v>61</v>
      </c>
      <c r="J195" s="151" t="s">
        <v>6</v>
      </c>
      <c r="K195" s="151" t="s">
        <v>6</v>
      </c>
      <c r="L195" s="152" t="s">
        <v>6</v>
      </c>
      <c r="M195" s="156" t="s">
        <v>6</v>
      </c>
      <c r="N195" s="157"/>
      <c r="O195" s="158" t="str">
        <f t="shared" si="2"/>
        <v/>
      </c>
      <c r="P195" s="159" t="s">
        <v>6</v>
      </c>
      <c r="Q195" s="160" t="s">
        <v>6</v>
      </c>
      <c r="R195" s="151" t="s">
        <v>6</v>
      </c>
      <c r="S195" s="161" t="s">
        <v>6</v>
      </c>
      <c r="T195" s="162" t="s">
        <v>6</v>
      </c>
    </row>
    <row r="196" spans="1:20" x14ac:dyDescent="0.35">
      <c r="A196" s="148" t="s">
        <v>6</v>
      </c>
      <c r="B196" s="149" t="s">
        <v>6</v>
      </c>
      <c r="C196" s="150" t="s">
        <v>61</v>
      </c>
      <c r="D196" s="151" t="s">
        <v>6</v>
      </c>
      <c r="E196" s="151" t="s">
        <v>6</v>
      </c>
      <c r="F196" s="152" t="s">
        <v>6</v>
      </c>
      <c r="G196" s="153" t="s">
        <v>6</v>
      </c>
      <c r="H196" s="154"/>
      <c r="I196" s="155" t="s">
        <v>61</v>
      </c>
      <c r="J196" s="151" t="s">
        <v>6</v>
      </c>
      <c r="K196" s="151" t="s">
        <v>6</v>
      </c>
      <c r="L196" s="152" t="s">
        <v>6</v>
      </c>
      <c r="M196" s="156" t="s">
        <v>6</v>
      </c>
      <c r="N196" s="157"/>
      <c r="O196" s="158" t="str">
        <f t="shared" si="2"/>
        <v/>
      </c>
      <c r="P196" s="159" t="s">
        <v>6</v>
      </c>
      <c r="Q196" s="160" t="s">
        <v>6</v>
      </c>
      <c r="R196" s="151" t="s">
        <v>6</v>
      </c>
      <c r="S196" s="161" t="s">
        <v>6</v>
      </c>
      <c r="T196" s="162" t="s">
        <v>6</v>
      </c>
    </row>
    <row r="197" spans="1:20" x14ac:dyDescent="0.35">
      <c r="A197" s="148" t="s">
        <v>6</v>
      </c>
      <c r="B197" s="149" t="s">
        <v>6</v>
      </c>
      <c r="C197" s="150" t="s">
        <v>61</v>
      </c>
      <c r="D197" s="151" t="s">
        <v>6</v>
      </c>
      <c r="E197" s="151" t="s">
        <v>6</v>
      </c>
      <c r="F197" s="152" t="s">
        <v>6</v>
      </c>
      <c r="G197" s="153" t="s">
        <v>6</v>
      </c>
      <c r="H197" s="154"/>
      <c r="I197" s="155" t="s">
        <v>61</v>
      </c>
      <c r="J197" s="151" t="s">
        <v>6</v>
      </c>
      <c r="K197" s="151" t="s">
        <v>6</v>
      </c>
      <c r="L197" s="152" t="s">
        <v>6</v>
      </c>
      <c r="M197" s="156" t="s">
        <v>6</v>
      </c>
      <c r="N197" s="157"/>
      <c r="O197" s="158" t="str">
        <f t="shared" si="2"/>
        <v/>
      </c>
      <c r="P197" s="159" t="s">
        <v>6</v>
      </c>
      <c r="Q197" s="160" t="s">
        <v>6</v>
      </c>
      <c r="R197" s="151" t="s">
        <v>6</v>
      </c>
      <c r="S197" s="161" t="s">
        <v>6</v>
      </c>
      <c r="T197" s="162" t="s">
        <v>6</v>
      </c>
    </row>
    <row r="198" spans="1:20" x14ac:dyDescent="0.35">
      <c r="A198" s="148" t="s">
        <v>6</v>
      </c>
      <c r="B198" s="149" t="s">
        <v>6</v>
      </c>
      <c r="C198" s="150" t="s">
        <v>61</v>
      </c>
      <c r="D198" s="151" t="s">
        <v>6</v>
      </c>
      <c r="E198" s="151" t="s">
        <v>6</v>
      </c>
      <c r="F198" s="152" t="s">
        <v>6</v>
      </c>
      <c r="G198" s="153" t="s">
        <v>6</v>
      </c>
      <c r="H198" s="154"/>
      <c r="I198" s="155" t="s">
        <v>61</v>
      </c>
      <c r="J198" s="151" t="s">
        <v>6</v>
      </c>
      <c r="K198" s="151" t="s">
        <v>6</v>
      </c>
      <c r="L198" s="152" t="s">
        <v>6</v>
      </c>
      <c r="M198" s="156" t="s">
        <v>6</v>
      </c>
      <c r="N198" s="157"/>
      <c r="O198" s="158" t="str">
        <f t="shared" ref="O198:O203" si="3">IF(OR(D198="",D198="-",J198="",J198="-"),"",D198-J198)</f>
        <v/>
      </c>
      <c r="P198" s="159" t="s">
        <v>6</v>
      </c>
      <c r="Q198" s="160" t="s">
        <v>6</v>
      </c>
      <c r="R198" s="151" t="s">
        <v>6</v>
      </c>
      <c r="S198" s="161" t="s">
        <v>6</v>
      </c>
      <c r="T198" s="162" t="s">
        <v>6</v>
      </c>
    </row>
    <row r="199" spans="1:20" x14ac:dyDescent="0.35">
      <c r="A199" s="148" t="s">
        <v>6</v>
      </c>
      <c r="B199" s="149" t="s">
        <v>6</v>
      </c>
      <c r="C199" s="150" t="s">
        <v>61</v>
      </c>
      <c r="D199" s="151" t="s">
        <v>6</v>
      </c>
      <c r="E199" s="151" t="s">
        <v>6</v>
      </c>
      <c r="F199" s="152" t="s">
        <v>6</v>
      </c>
      <c r="G199" s="153" t="s">
        <v>6</v>
      </c>
      <c r="H199" s="154"/>
      <c r="I199" s="155" t="s">
        <v>61</v>
      </c>
      <c r="J199" s="151" t="s">
        <v>6</v>
      </c>
      <c r="K199" s="151" t="s">
        <v>6</v>
      </c>
      <c r="L199" s="152" t="s">
        <v>6</v>
      </c>
      <c r="M199" s="156" t="s">
        <v>6</v>
      </c>
      <c r="N199" s="157"/>
      <c r="O199" s="158" t="str">
        <f t="shared" si="3"/>
        <v/>
      </c>
      <c r="P199" s="159" t="s">
        <v>6</v>
      </c>
      <c r="Q199" s="160" t="s">
        <v>6</v>
      </c>
      <c r="R199" s="151" t="s">
        <v>6</v>
      </c>
      <c r="S199" s="161" t="s">
        <v>6</v>
      </c>
      <c r="T199" s="162" t="s">
        <v>6</v>
      </c>
    </row>
    <row r="200" spans="1:20" x14ac:dyDescent="0.35">
      <c r="A200" s="148" t="s">
        <v>6</v>
      </c>
      <c r="B200" s="149" t="s">
        <v>6</v>
      </c>
      <c r="C200" s="150" t="s">
        <v>61</v>
      </c>
      <c r="D200" s="151" t="s">
        <v>6</v>
      </c>
      <c r="E200" s="151" t="s">
        <v>6</v>
      </c>
      <c r="F200" s="152" t="s">
        <v>6</v>
      </c>
      <c r="G200" s="153" t="s">
        <v>6</v>
      </c>
      <c r="H200" s="154"/>
      <c r="I200" s="155" t="s">
        <v>61</v>
      </c>
      <c r="J200" s="151" t="s">
        <v>6</v>
      </c>
      <c r="K200" s="151" t="s">
        <v>6</v>
      </c>
      <c r="L200" s="152" t="s">
        <v>6</v>
      </c>
      <c r="M200" s="156" t="s">
        <v>6</v>
      </c>
      <c r="N200" s="157"/>
      <c r="O200" s="158" t="str">
        <f t="shared" si="3"/>
        <v/>
      </c>
      <c r="P200" s="159" t="s">
        <v>6</v>
      </c>
      <c r="Q200" s="160" t="s">
        <v>6</v>
      </c>
      <c r="R200" s="151" t="s">
        <v>6</v>
      </c>
      <c r="S200" s="161" t="s">
        <v>6</v>
      </c>
      <c r="T200" s="162" t="s">
        <v>6</v>
      </c>
    </row>
    <row r="201" spans="1:20" x14ac:dyDescent="0.35">
      <c r="A201" s="148" t="s">
        <v>6</v>
      </c>
      <c r="B201" s="149" t="s">
        <v>6</v>
      </c>
      <c r="C201" s="150" t="s">
        <v>61</v>
      </c>
      <c r="D201" s="151" t="s">
        <v>6</v>
      </c>
      <c r="E201" s="151" t="s">
        <v>6</v>
      </c>
      <c r="F201" s="152" t="s">
        <v>6</v>
      </c>
      <c r="G201" s="153" t="s">
        <v>6</v>
      </c>
      <c r="H201" s="154"/>
      <c r="I201" s="155" t="s">
        <v>61</v>
      </c>
      <c r="J201" s="151" t="s">
        <v>6</v>
      </c>
      <c r="K201" s="151" t="s">
        <v>6</v>
      </c>
      <c r="L201" s="152" t="s">
        <v>6</v>
      </c>
      <c r="M201" s="156" t="s">
        <v>6</v>
      </c>
      <c r="N201" s="157"/>
      <c r="O201" s="158" t="str">
        <f t="shared" si="3"/>
        <v/>
      </c>
      <c r="P201" s="159" t="s">
        <v>6</v>
      </c>
      <c r="Q201" s="160" t="s">
        <v>6</v>
      </c>
      <c r="R201" s="151" t="s">
        <v>6</v>
      </c>
      <c r="S201" s="161" t="s">
        <v>6</v>
      </c>
      <c r="T201" s="162" t="s">
        <v>6</v>
      </c>
    </row>
    <row r="202" spans="1:20" ht="15" thickBot="1" x14ac:dyDescent="0.4">
      <c r="A202" s="148" t="s">
        <v>6</v>
      </c>
      <c r="B202" s="149" t="s">
        <v>6</v>
      </c>
      <c r="C202" s="150" t="s">
        <v>61</v>
      </c>
      <c r="D202" s="151" t="s">
        <v>6</v>
      </c>
      <c r="E202" s="151" t="s">
        <v>6</v>
      </c>
      <c r="F202" s="152" t="s">
        <v>6</v>
      </c>
      <c r="G202" s="153" t="s">
        <v>6</v>
      </c>
      <c r="H202" s="154"/>
      <c r="I202" s="155" t="s">
        <v>61</v>
      </c>
      <c r="J202" s="151" t="s">
        <v>6</v>
      </c>
      <c r="K202" s="151" t="s">
        <v>6</v>
      </c>
      <c r="L202" s="152" t="s">
        <v>6</v>
      </c>
      <c r="M202" s="156" t="s">
        <v>6</v>
      </c>
      <c r="N202" s="157"/>
      <c r="O202" s="158" t="str">
        <f t="shared" si="3"/>
        <v/>
      </c>
      <c r="P202" s="159" t="s">
        <v>6</v>
      </c>
      <c r="Q202" s="160" t="s">
        <v>6</v>
      </c>
      <c r="R202" s="151" t="s">
        <v>6</v>
      </c>
      <c r="S202" s="161" t="s">
        <v>6</v>
      </c>
      <c r="T202" s="162" t="s">
        <v>6</v>
      </c>
    </row>
    <row r="203" spans="1:20" ht="15" thickBot="1" x14ac:dyDescent="0.4">
      <c r="A203" s="148" t="s">
        <v>6</v>
      </c>
      <c r="B203" s="149" t="s">
        <v>6</v>
      </c>
      <c r="C203" s="150" t="s">
        <v>61</v>
      </c>
      <c r="D203" s="151" t="s">
        <v>6</v>
      </c>
      <c r="E203" s="151" t="s">
        <v>6</v>
      </c>
      <c r="F203" s="152" t="s">
        <v>6</v>
      </c>
      <c r="G203" s="153" t="s">
        <v>6</v>
      </c>
      <c r="H203" s="154"/>
      <c r="I203" s="155" t="s">
        <v>61</v>
      </c>
      <c r="J203" s="151" t="s">
        <v>6</v>
      </c>
      <c r="K203" s="151" t="s">
        <v>6</v>
      </c>
      <c r="L203" s="152" t="s">
        <v>6</v>
      </c>
      <c r="M203" s="156" t="s">
        <v>6</v>
      </c>
      <c r="N203" s="157"/>
      <c r="O203" s="158" t="str">
        <f t="shared" si="3"/>
        <v/>
      </c>
      <c r="P203" s="168">
        <f t="shared" ref="O203:T204" si="4">IF(SUM(P133:P202)=0,"-",AVERAGE(P133:P202))</f>
        <v>2.5585714285714283</v>
      </c>
      <c r="Q203" s="167" t="str">
        <f t="shared" si="4"/>
        <v>-</v>
      </c>
      <c r="R203" s="167" t="str">
        <f t="shared" si="4"/>
        <v>-</v>
      </c>
      <c r="S203" s="172" t="str">
        <f t="shared" si="4"/>
        <v>-</v>
      </c>
      <c r="T203" s="173">
        <f t="shared" si="4"/>
        <v>4.6777499999999987</v>
      </c>
    </row>
    <row r="204" spans="1:20" ht="15" thickBot="1" x14ac:dyDescent="0.4">
      <c r="A204" s="163" t="s">
        <v>92</v>
      </c>
      <c r="B204" s="164">
        <f>IF(SUM(B134:B203)=0,"-",AVERAGE(B134:B203))</f>
        <v>24</v>
      </c>
      <c r="C204" s="165" t="s">
        <v>61</v>
      </c>
      <c r="D204" s="166">
        <f>IF(SUM(D134:D203)=0,0,AVERAGE(D134:D203))</f>
        <v>71.098571428571432</v>
      </c>
      <c r="E204" s="166">
        <f>IF(SUM(E134:E203)=0,"-",AVERAGE(E134:E203))</f>
        <v>6.7299999999999986</v>
      </c>
      <c r="F204" s="167">
        <f>IF(SUM(F134:F203)=0,"-",AVERAGE(F134:F203))</f>
        <v>226.32714285714283</v>
      </c>
      <c r="G204" s="168" t="str">
        <f>IF(SUM(G134:G203)=0,"-",AVERAGE(G134:G203))</f>
        <v>-</v>
      </c>
      <c r="H204" s="167"/>
      <c r="I204" s="169" t="s">
        <v>61</v>
      </c>
      <c r="J204" s="166">
        <f>IF(SUM(J134:J203)=0,0,AVERAGE(J134:J203))</f>
        <v>51.028571428571432</v>
      </c>
      <c r="K204" s="166">
        <f>IF(SUM(K134:K203)=0,"-",AVERAGE(K134:K203))</f>
        <v>4.53</v>
      </c>
      <c r="L204" s="167">
        <f>IF(SUM(L134:L203)=0,"-",AVERAGE(L134:L203))</f>
        <v>223.76857142857148</v>
      </c>
      <c r="M204" s="167" t="str">
        <f>IF(SUM(M134:M203)=0,"-",AVERAGE(M134:M203))</f>
        <v>-</v>
      </c>
      <c r="N204" s="170"/>
      <c r="O204" s="171">
        <f t="shared" si="4"/>
        <v>20.07</v>
      </c>
      <c r="P204" s="183">
        <f>SUM(P133:P202)</f>
        <v>71.639999999999986</v>
      </c>
      <c r="Q204" s="179">
        <f>SUM(Q133:Q202)</f>
        <v>0</v>
      </c>
      <c r="R204" s="176">
        <f>SUM(R133:R202)</f>
        <v>0</v>
      </c>
      <c r="S204" s="182">
        <f>SUM(S133:S202)</f>
        <v>0</v>
      </c>
      <c r="T204" s="184">
        <f>SUM(T133:T202)</f>
        <v>130.97699999999998</v>
      </c>
    </row>
    <row r="205" spans="1:20" ht="15" thickBot="1" x14ac:dyDescent="0.4">
      <c r="A205" s="174" t="s">
        <v>93</v>
      </c>
      <c r="B205" s="175">
        <f>SUM(B134:B203)</f>
        <v>672</v>
      </c>
      <c r="C205" s="174"/>
      <c r="D205" s="176"/>
      <c r="E205" s="176"/>
      <c r="F205" s="177">
        <f>SUM(F134:F203)</f>
        <v>6337.1599999999989</v>
      </c>
      <c r="G205" s="178">
        <f>SUM(G134:G203)</f>
        <v>0</v>
      </c>
      <c r="H205" s="179"/>
      <c r="I205" s="176"/>
      <c r="J205" s="176"/>
      <c r="K205" s="176"/>
      <c r="L205" s="180">
        <f>SUM(L134:L203)</f>
        <v>6265.5200000000013</v>
      </c>
      <c r="M205" s="181">
        <f>SUM(M134:M203)</f>
        <v>0</v>
      </c>
      <c r="N205" s="182"/>
      <c r="O205" s="174"/>
      <c r="P205" s="94">
        <f>AVERAGE(P154:P160)</f>
        <v>2.4685714285714284</v>
      </c>
      <c r="Q205" s="94"/>
      <c r="R205" s="94"/>
      <c r="S205" s="113"/>
      <c r="T205" s="97">
        <f>AVERAGE(T154:T160)</f>
        <v>3.9532857142857147</v>
      </c>
    </row>
    <row r="206" spans="1:20" x14ac:dyDescent="0.35">
      <c r="A206" s="93">
        <f>70-COUNTIF(A134:A203,"")</f>
        <v>28</v>
      </c>
      <c r="B206" s="93">
        <f>COUNT(B134:B203)</f>
        <v>28</v>
      </c>
      <c r="C206" s="93">
        <f>A206-B206</f>
        <v>0</v>
      </c>
      <c r="D206" s="93" t="s">
        <v>94</v>
      </c>
      <c r="E206" s="93">
        <v>8</v>
      </c>
      <c r="F206" s="94">
        <f>AVERAGE(F155:F161)</f>
        <v>225.20285714285714</v>
      </c>
      <c r="G206" s="94"/>
      <c r="H206" s="93"/>
      <c r="I206" s="93"/>
      <c r="J206" s="93"/>
      <c r="K206" s="93"/>
      <c r="L206" s="94">
        <f>AVERAGE(L155:L161)</f>
        <v>222.73428571428573</v>
      </c>
      <c r="M206" s="94"/>
      <c r="N206" s="113"/>
      <c r="O206" s="113"/>
      <c r="P206" s="98"/>
      <c r="Q206" s="22"/>
      <c r="R206" s="22"/>
      <c r="S206" s="22"/>
      <c r="T206" s="22">
        <v>0</v>
      </c>
    </row>
    <row r="207" spans="1:20" x14ac:dyDescent="0.35">
      <c r="A207" s="22" t="s">
        <v>95</v>
      </c>
      <c r="B207" s="22"/>
      <c r="C207" s="22"/>
      <c r="D207" s="22"/>
      <c r="E207" s="22"/>
      <c r="F207" s="98"/>
      <c r="G207" s="98"/>
      <c r="H207" s="22"/>
      <c r="I207" s="22"/>
      <c r="J207" s="22"/>
      <c r="K207" s="22"/>
      <c r="L207" s="98"/>
      <c r="M207" s="22"/>
      <c r="N207" s="22"/>
      <c r="O207" s="22"/>
      <c r="P207" s="100"/>
      <c r="Q207" s="99"/>
      <c r="R207" s="99"/>
      <c r="S207" s="99"/>
      <c r="T207" s="99">
        <v>0</v>
      </c>
    </row>
    <row r="208" spans="1:20" ht="15.5" x14ac:dyDescent="0.35">
      <c r="A208" s="99" t="s">
        <v>96</v>
      </c>
      <c r="B208" s="99"/>
      <c r="C208" s="99"/>
      <c r="D208" s="99"/>
      <c r="E208" s="99"/>
      <c r="F208" s="100"/>
      <c r="G208" s="100"/>
      <c r="H208" s="99"/>
      <c r="I208" s="99"/>
      <c r="J208" s="99"/>
      <c r="K208" s="99"/>
      <c r="L208" s="100"/>
      <c r="M208" s="99"/>
      <c r="N208" s="99"/>
      <c r="O208" s="99"/>
      <c r="P208" s="102"/>
      <c r="Q208" s="104"/>
      <c r="R208" s="104"/>
      <c r="S208" s="104"/>
      <c r="T208" s="104">
        <f>T204+T206-T207</f>
        <v>130.97699999999998</v>
      </c>
    </row>
    <row r="209" spans="1:20" ht="15.5" x14ac:dyDescent="0.35">
      <c r="A209" s="104" t="s">
        <v>93</v>
      </c>
      <c r="B209" s="104"/>
      <c r="C209" s="104"/>
      <c r="D209" s="104"/>
      <c r="E209" s="104"/>
      <c r="F209" s="102"/>
      <c r="G209" s="102"/>
      <c r="H209" s="104"/>
      <c r="I209" s="104"/>
      <c r="J209" s="104"/>
      <c r="K209" s="104"/>
      <c r="L209" s="102"/>
      <c r="M209" s="104"/>
      <c r="N209" s="104"/>
      <c r="O209" s="104"/>
      <c r="P209" s="105"/>
      <c r="Q209" s="105"/>
      <c r="R209" s="96"/>
      <c r="S209" s="24"/>
      <c r="T209" s="114"/>
    </row>
    <row r="210" spans="1:20" x14ac:dyDescent="0.35">
      <c r="A210" s="96"/>
      <c r="B210" s="96"/>
      <c r="C210" s="105"/>
      <c r="D210" s="105"/>
      <c r="E210" s="105"/>
      <c r="F210" s="96"/>
      <c r="G210" s="105"/>
      <c r="H210" s="105"/>
      <c r="I210" s="105"/>
      <c r="J210" s="105"/>
      <c r="K210" s="105"/>
      <c r="L210" s="105"/>
      <c r="M210" s="105"/>
      <c r="N210" s="105"/>
      <c r="O210" s="105"/>
      <c r="P210" s="24"/>
      <c r="Q210" s="24"/>
      <c r="R210" s="24"/>
      <c r="S210" s="24"/>
      <c r="T210" s="24"/>
    </row>
    <row r="211" spans="1:20" x14ac:dyDescent="0.3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3"/>
      <c r="Q211" s="3"/>
      <c r="R211" s="3"/>
      <c r="S211" s="3"/>
      <c r="T211" s="3"/>
    </row>
    <row r="212" spans="1:20" x14ac:dyDescent="0.35">
      <c r="A212" s="3" t="s">
        <v>99</v>
      </c>
      <c r="B212" s="3"/>
      <c r="C212" s="3"/>
      <c r="D212" s="3"/>
      <c r="E212" s="3"/>
      <c r="F212" s="17">
        <f>24*(B206)-B205-B129*24</f>
        <v>0</v>
      </c>
      <c r="G212" s="3" t="s">
        <v>100</v>
      </c>
      <c r="H212" s="3" t="s">
        <v>100</v>
      </c>
      <c r="I212" s="3"/>
      <c r="J212" s="3"/>
      <c r="K212" s="3"/>
      <c r="L212" s="3"/>
      <c r="M212" s="3"/>
      <c r="N212" s="3"/>
      <c r="O212" s="3"/>
      <c r="P212" s="24"/>
      <c r="Q212" s="24"/>
      <c r="R212" s="24"/>
      <c r="S212" s="24"/>
      <c r="T212" s="24"/>
    </row>
    <row r="213" spans="1:20" x14ac:dyDescent="0.3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3"/>
      <c r="Q213" s="3"/>
      <c r="R213" s="3"/>
      <c r="S213" s="3"/>
      <c r="T213" s="3"/>
    </row>
    <row r="214" spans="1:20" x14ac:dyDescent="0.35">
      <c r="A214" s="3" t="s">
        <v>134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 t="s">
        <v>104</v>
      </c>
      <c r="P214" s="3"/>
      <c r="Q214" s="3"/>
      <c r="R214" s="3"/>
      <c r="S214" s="3"/>
      <c r="T214" s="3"/>
    </row>
    <row r="215" spans="1:20" x14ac:dyDescent="0.35">
      <c r="A215" s="3" t="s">
        <v>103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 t="s">
        <v>104</v>
      </c>
      <c r="P215" s="3"/>
      <c r="Q215" s="3"/>
      <c r="R215" s="3"/>
      <c r="S215" s="3"/>
      <c r="T215" s="3"/>
    </row>
    <row r="216" spans="1:20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35">
      <c r="A217" s="3" t="s">
        <v>135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6" t="s">
        <v>107</v>
      </c>
    </row>
    <row r="218" spans="1:20" x14ac:dyDescent="0.35">
      <c r="A218" s="3" t="s">
        <v>106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68">
        <v>2.54</v>
      </c>
      <c r="Q218" s="109" t="s">
        <v>61</v>
      </c>
      <c r="R218" s="59" t="s">
        <v>61</v>
      </c>
      <c r="S218" s="70" t="s">
        <v>61</v>
      </c>
      <c r="T218" s="69">
        <v>5.0030000000000001</v>
      </c>
    </row>
    <row r="219" spans="1:20" x14ac:dyDescent="0.35">
      <c r="A219" s="56" t="s">
        <v>74</v>
      </c>
      <c r="B219" s="57">
        <v>24</v>
      </c>
      <c r="C219" s="58" t="s">
        <v>61</v>
      </c>
      <c r="D219" s="59">
        <v>74.16</v>
      </c>
      <c r="E219" s="59">
        <v>6.73</v>
      </c>
      <c r="F219" s="60">
        <v>224.21</v>
      </c>
      <c r="G219" s="61" t="s">
        <v>61</v>
      </c>
      <c r="H219" s="62"/>
      <c r="I219" s="63" t="s">
        <v>61</v>
      </c>
      <c r="J219" s="59">
        <v>52.46</v>
      </c>
      <c r="K219" s="59">
        <v>4.53</v>
      </c>
      <c r="L219" s="60">
        <v>221.67</v>
      </c>
      <c r="M219" s="64" t="s">
        <v>61</v>
      </c>
      <c r="N219" s="65"/>
      <c r="O219" s="67">
        <f t="shared" ref="O219:O236" si="5">IF(OR(D219="",D219="-",J219="",J219="-"),"",D219-J219)</f>
        <v>21.699999999999996</v>
      </c>
      <c r="P219" s="68">
        <v>2.62</v>
      </c>
      <c r="Q219" s="109" t="s">
        <v>61</v>
      </c>
      <c r="R219" s="59" t="s">
        <v>61</v>
      </c>
      <c r="S219" s="70" t="s">
        <v>61</v>
      </c>
      <c r="T219" s="69">
        <v>5.0860000000000003</v>
      </c>
    </row>
    <row r="220" spans="1:20" x14ac:dyDescent="0.35">
      <c r="A220" s="56" t="s">
        <v>75</v>
      </c>
      <c r="B220" s="57">
        <v>24</v>
      </c>
      <c r="C220" s="58" t="s">
        <v>61</v>
      </c>
      <c r="D220" s="59">
        <v>75.17</v>
      </c>
      <c r="E220" s="59">
        <v>6.73</v>
      </c>
      <c r="F220" s="60">
        <v>223.87</v>
      </c>
      <c r="G220" s="61" t="s">
        <v>61</v>
      </c>
      <c r="H220" s="62"/>
      <c r="I220" s="63" t="s">
        <v>61</v>
      </c>
      <c r="J220" s="59">
        <v>53.11</v>
      </c>
      <c r="K220" s="59">
        <v>4.53</v>
      </c>
      <c r="L220" s="60">
        <v>221.25</v>
      </c>
      <c r="M220" s="64" t="s">
        <v>61</v>
      </c>
      <c r="N220" s="65"/>
      <c r="O220" s="67">
        <f t="shared" si="5"/>
        <v>22.060000000000002</v>
      </c>
      <c r="P220" s="68">
        <v>2.4700000000000002</v>
      </c>
      <c r="Q220" s="109" t="s">
        <v>61</v>
      </c>
      <c r="R220" s="59" t="s">
        <v>61</v>
      </c>
      <c r="S220" s="70" t="s">
        <v>61</v>
      </c>
      <c r="T220" s="69">
        <v>4.47</v>
      </c>
    </row>
    <row r="221" spans="1:20" x14ac:dyDescent="0.35">
      <c r="A221" s="56" t="s">
        <v>76</v>
      </c>
      <c r="B221" s="57">
        <v>24</v>
      </c>
      <c r="C221" s="58" t="s">
        <v>61</v>
      </c>
      <c r="D221" s="59">
        <v>69.5</v>
      </c>
      <c r="E221" s="59">
        <v>6.73</v>
      </c>
      <c r="F221" s="60">
        <v>222.77</v>
      </c>
      <c r="G221" s="61" t="s">
        <v>61</v>
      </c>
      <c r="H221" s="62"/>
      <c r="I221" s="63" t="s">
        <v>61</v>
      </c>
      <c r="J221" s="59">
        <v>50.02</v>
      </c>
      <c r="K221" s="59">
        <v>4.53</v>
      </c>
      <c r="L221" s="60">
        <v>220.3</v>
      </c>
      <c r="M221" s="64" t="s">
        <v>61</v>
      </c>
      <c r="N221" s="65"/>
      <c r="O221" s="67">
        <f t="shared" si="5"/>
        <v>19.479999999999997</v>
      </c>
      <c r="P221" s="68">
        <v>2.44</v>
      </c>
      <c r="Q221" s="109" t="s">
        <v>61</v>
      </c>
      <c r="R221" s="59" t="s">
        <v>61</v>
      </c>
      <c r="S221" s="70" t="s">
        <v>61</v>
      </c>
      <c r="T221" s="69">
        <v>4.327</v>
      </c>
    </row>
    <row r="222" spans="1:20" x14ac:dyDescent="0.35">
      <c r="A222" s="56" t="s">
        <v>77</v>
      </c>
      <c r="B222" s="57">
        <v>24</v>
      </c>
      <c r="C222" s="58" t="s">
        <v>61</v>
      </c>
      <c r="D222" s="59">
        <v>68.31</v>
      </c>
      <c r="E222" s="59">
        <v>6.73</v>
      </c>
      <c r="F222" s="60">
        <v>222.84</v>
      </c>
      <c r="G222" s="61" t="s">
        <v>61</v>
      </c>
      <c r="H222" s="62"/>
      <c r="I222" s="63" t="s">
        <v>61</v>
      </c>
      <c r="J222" s="59">
        <v>49.46</v>
      </c>
      <c r="K222" s="59">
        <v>4.53</v>
      </c>
      <c r="L222" s="60">
        <v>220.4</v>
      </c>
      <c r="M222" s="64" t="s">
        <v>61</v>
      </c>
      <c r="N222" s="65"/>
      <c r="O222" s="67">
        <f t="shared" si="5"/>
        <v>18.850000000000001</v>
      </c>
      <c r="P222" s="68">
        <v>2.46</v>
      </c>
      <c r="Q222" s="109" t="s">
        <v>61</v>
      </c>
      <c r="R222" s="59" t="s">
        <v>61</v>
      </c>
      <c r="S222" s="70" t="s">
        <v>61</v>
      </c>
      <c r="T222" s="69">
        <v>3.9649999999999999</v>
      </c>
    </row>
    <row r="223" spans="1:20" x14ac:dyDescent="0.35">
      <c r="A223" s="56" t="s">
        <v>78</v>
      </c>
      <c r="B223" s="57">
        <v>24</v>
      </c>
      <c r="C223" s="58" t="s">
        <v>61</v>
      </c>
      <c r="D223" s="59">
        <v>64.67</v>
      </c>
      <c r="E223" s="59">
        <v>6.73</v>
      </c>
      <c r="F223" s="60">
        <v>223.49</v>
      </c>
      <c r="G223" s="61" t="s">
        <v>61</v>
      </c>
      <c r="H223" s="62"/>
      <c r="I223" s="63" t="s">
        <v>61</v>
      </c>
      <c r="J223" s="59">
        <v>47.49</v>
      </c>
      <c r="K223" s="59">
        <v>4.53</v>
      </c>
      <c r="L223" s="60">
        <v>221.03</v>
      </c>
      <c r="M223" s="64" t="s">
        <v>61</v>
      </c>
      <c r="N223" s="65"/>
      <c r="O223" s="67">
        <f t="shared" si="5"/>
        <v>17.18</v>
      </c>
      <c r="P223" s="68">
        <v>2.4300000000000002</v>
      </c>
      <c r="Q223" s="109" t="s">
        <v>61</v>
      </c>
      <c r="R223" s="59" t="s">
        <v>61</v>
      </c>
      <c r="S223" s="70" t="s">
        <v>61</v>
      </c>
      <c r="T223" s="69">
        <v>4.0030000000000001</v>
      </c>
    </row>
    <row r="224" spans="1:20" x14ac:dyDescent="0.35">
      <c r="A224" s="56" t="s">
        <v>79</v>
      </c>
      <c r="B224" s="57">
        <v>24</v>
      </c>
      <c r="C224" s="58" t="s">
        <v>61</v>
      </c>
      <c r="D224" s="59">
        <v>65.150000000000006</v>
      </c>
      <c r="E224" s="59">
        <v>6.73</v>
      </c>
      <c r="F224" s="60">
        <v>223.42</v>
      </c>
      <c r="G224" s="61" t="s">
        <v>61</v>
      </c>
      <c r="H224" s="62"/>
      <c r="I224" s="63" t="s">
        <v>61</v>
      </c>
      <c r="J224" s="59">
        <v>47.77</v>
      </c>
      <c r="K224" s="59">
        <v>4.53</v>
      </c>
      <c r="L224" s="60">
        <v>220.99</v>
      </c>
      <c r="M224" s="64" t="s">
        <v>61</v>
      </c>
      <c r="N224" s="65"/>
      <c r="O224" s="67">
        <f t="shared" si="5"/>
        <v>17.380000000000003</v>
      </c>
      <c r="P224" s="68">
        <v>2.39</v>
      </c>
      <c r="Q224" s="109" t="s">
        <v>61</v>
      </c>
      <c r="R224" s="59" t="s">
        <v>61</v>
      </c>
      <c r="S224" s="70" t="s">
        <v>61</v>
      </c>
      <c r="T224" s="69">
        <v>3.7949999999999999</v>
      </c>
    </row>
    <row r="225" spans="1:20" x14ac:dyDescent="0.35">
      <c r="A225" s="56" t="s">
        <v>80</v>
      </c>
      <c r="B225" s="57">
        <v>24</v>
      </c>
      <c r="C225" s="58" t="s">
        <v>61</v>
      </c>
      <c r="D225" s="59">
        <v>63.32</v>
      </c>
      <c r="E225" s="59">
        <v>6.73</v>
      </c>
      <c r="F225" s="60">
        <v>223.13</v>
      </c>
      <c r="G225" s="61" t="s">
        <v>61</v>
      </c>
      <c r="H225" s="62"/>
      <c r="I225" s="63" t="s">
        <v>61</v>
      </c>
      <c r="J225" s="59">
        <v>46.83</v>
      </c>
      <c r="K225" s="59">
        <v>4.53</v>
      </c>
      <c r="L225" s="60">
        <v>220.74</v>
      </c>
      <c r="M225" s="64" t="s">
        <v>61</v>
      </c>
      <c r="N225" s="65"/>
      <c r="O225" s="67">
        <f t="shared" si="5"/>
        <v>16.490000000000002</v>
      </c>
      <c r="P225" s="68">
        <v>2.37</v>
      </c>
      <c r="Q225" s="109" t="s">
        <v>61</v>
      </c>
      <c r="R225" s="59" t="s">
        <v>61</v>
      </c>
      <c r="S225" s="70" t="s">
        <v>61</v>
      </c>
      <c r="T225" s="69">
        <v>3.7</v>
      </c>
    </row>
    <row r="226" spans="1:20" x14ac:dyDescent="0.35">
      <c r="A226" s="56" t="s">
        <v>81</v>
      </c>
      <c r="B226" s="57">
        <v>24</v>
      </c>
      <c r="C226" s="58" t="s">
        <v>61</v>
      </c>
      <c r="D226" s="59">
        <v>62.33</v>
      </c>
      <c r="E226" s="59">
        <v>6.73</v>
      </c>
      <c r="F226" s="60">
        <v>223.11</v>
      </c>
      <c r="G226" s="61" t="s">
        <v>61</v>
      </c>
      <c r="H226" s="62"/>
      <c r="I226" s="63" t="s">
        <v>61</v>
      </c>
      <c r="J226" s="59">
        <v>46.25</v>
      </c>
      <c r="K226" s="59">
        <v>4.53</v>
      </c>
      <c r="L226" s="60">
        <v>220.74</v>
      </c>
      <c r="M226" s="64" t="s">
        <v>61</v>
      </c>
      <c r="N226" s="65"/>
      <c r="O226" s="67">
        <f t="shared" si="5"/>
        <v>16.079999999999998</v>
      </c>
      <c r="P226" s="68">
        <v>2.44</v>
      </c>
      <c r="Q226" s="109" t="s">
        <v>61</v>
      </c>
      <c r="R226" s="59" t="s">
        <v>61</v>
      </c>
      <c r="S226" s="70" t="s">
        <v>61</v>
      </c>
      <c r="T226" s="69">
        <v>4.2949999999999999</v>
      </c>
    </row>
    <row r="227" spans="1:20" x14ac:dyDescent="0.35">
      <c r="A227" s="56" t="s">
        <v>82</v>
      </c>
      <c r="B227" s="57">
        <v>24</v>
      </c>
      <c r="C227" s="58" t="s">
        <v>61</v>
      </c>
      <c r="D227" s="59">
        <v>67.77</v>
      </c>
      <c r="E227" s="59">
        <v>6.73</v>
      </c>
      <c r="F227" s="60">
        <v>222.73</v>
      </c>
      <c r="G227" s="61" t="s">
        <v>61</v>
      </c>
      <c r="H227" s="62"/>
      <c r="I227" s="63" t="s">
        <v>61</v>
      </c>
      <c r="J227" s="59">
        <v>49.04</v>
      </c>
      <c r="K227" s="59">
        <v>4.53</v>
      </c>
      <c r="L227" s="60">
        <v>220.29</v>
      </c>
      <c r="M227" s="64" t="s">
        <v>61</v>
      </c>
      <c r="N227" s="65"/>
      <c r="O227" s="67">
        <f t="shared" si="5"/>
        <v>18.729999999999997</v>
      </c>
      <c r="P227" s="68">
        <v>2.56</v>
      </c>
      <c r="Q227" s="109" t="s">
        <v>61</v>
      </c>
      <c r="R227" s="59" t="s">
        <v>61</v>
      </c>
      <c r="S227" s="70" t="s">
        <v>61</v>
      </c>
      <c r="T227" s="69">
        <v>5.1180000000000003</v>
      </c>
    </row>
    <row r="228" spans="1:20" x14ac:dyDescent="0.35">
      <c r="A228" s="56" t="s">
        <v>83</v>
      </c>
      <c r="B228" s="57">
        <v>24</v>
      </c>
      <c r="C228" s="58" t="s">
        <v>61</v>
      </c>
      <c r="D228" s="59">
        <v>75.510000000000005</v>
      </c>
      <c r="E228" s="59">
        <v>6.73</v>
      </c>
      <c r="F228" s="60">
        <v>223.06</v>
      </c>
      <c r="G228" s="61" t="s">
        <v>61</v>
      </c>
      <c r="H228" s="62"/>
      <c r="I228" s="63" t="s">
        <v>61</v>
      </c>
      <c r="J228" s="59">
        <v>53.2</v>
      </c>
      <c r="K228" s="59">
        <v>4.53</v>
      </c>
      <c r="L228" s="60">
        <v>220.5</v>
      </c>
      <c r="M228" s="64" t="s">
        <v>61</v>
      </c>
      <c r="N228" s="65"/>
      <c r="O228" s="67">
        <f t="shared" si="5"/>
        <v>22.310000000000002</v>
      </c>
      <c r="P228" s="68">
        <v>2.5099999999999998</v>
      </c>
      <c r="Q228" s="109" t="s">
        <v>61</v>
      </c>
      <c r="R228" s="59" t="s">
        <v>61</v>
      </c>
      <c r="S228" s="70" t="s">
        <v>61</v>
      </c>
      <c r="T228" s="69">
        <v>4.5810000000000004</v>
      </c>
    </row>
    <row r="229" spans="1:20" x14ac:dyDescent="0.35">
      <c r="A229" s="56" t="s">
        <v>84</v>
      </c>
      <c r="B229" s="57">
        <v>24</v>
      </c>
      <c r="C229" s="58" t="s">
        <v>61</v>
      </c>
      <c r="D229" s="59">
        <v>70.72</v>
      </c>
      <c r="E229" s="59">
        <v>6.73</v>
      </c>
      <c r="F229" s="60">
        <v>222.47</v>
      </c>
      <c r="G229" s="61" t="s">
        <v>61</v>
      </c>
      <c r="H229" s="62"/>
      <c r="I229" s="63" t="s">
        <v>61</v>
      </c>
      <c r="J229" s="59">
        <v>50.72</v>
      </c>
      <c r="K229" s="59">
        <v>4.53</v>
      </c>
      <c r="L229" s="60">
        <v>219.96</v>
      </c>
      <c r="M229" s="64" t="s">
        <v>61</v>
      </c>
      <c r="N229" s="65"/>
      <c r="O229" s="67">
        <f t="shared" si="5"/>
        <v>20</v>
      </c>
      <c r="P229" s="68">
        <v>2.35</v>
      </c>
      <c r="Q229" s="109" t="s">
        <v>61</v>
      </c>
      <c r="R229" s="59" t="s">
        <v>61</v>
      </c>
      <c r="S229" s="70" t="s">
        <v>61</v>
      </c>
      <c r="T229" s="69">
        <v>3.907</v>
      </c>
    </row>
    <row r="230" spans="1:20" x14ac:dyDescent="0.35">
      <c r="A230" s="56" t="s">
        <v>85</v>
      </c>
      <c r="B230" s="57">
        <v>24</v>
      </c>
      <c r="C230" s="58" t="s">
        <v>61</v>
      </c>
      <c r="D230" s="59">
        <v>64.39</v>
      </c>
      <c r="E230" s="59">
        <v>6.73</v>
      </c>
      <c r="F230" s="60">
        <v>222.17</v>
      </c>
      <c r="G230" s="61" t="s">
        <v>61</v>
      </c>
      <c r="H230" s="62"/>
      <c r="I230" s="63" t="s">
        <v>61</v>
      </c>
      <c r="J230" s="59">
        <v>47.32</v>
      </c>
      <c r="K230" s="59">
        <v>4.53</v>
      </c>
      <c r="L230" s="60">
        <v>219.82</v>
      </c>
      <c r="M230" s="64" t="s">
        <v>61</v>
      </c>
      <c r="N230" s="65"/>
      <c r="O230" s="67">
        <f t="shared" si="5"/>
        <v>17.07</v>
      </c>
      <c r="P230" s="68">
        <v>2.34</v>
      </c>
      <c r="Q230" s="109" t="s">
        <v>61</v>
      </c>
      <c r="R230" s="59" t="s">
        <v>61</v>
      </c>
      <c r="S230" s="70" t="s">
        <v>61</v>
      </c>
      <c r="T230" s="69">
        <v>4.0890000000000004</v>
      </c>
    </row>
    <row r="231" spans="1:20" x14ac:dyDescent="0.35">
      <c r="A231" s="56" t="s">
        <v>86</v>
      </c>
      <c r="B231" s="57">
        <v>24</v>
      </c>
      <c r="C231" s="58" t="s">
        <v>61</v>
      </c>
      <c r="D231" s="59">
        <v>65.69</v>
      </c>
      <c r="E231" s="59">
        <v>6.73</v>
      </c>
      <c r="F231" s="60">
        <v>222.94</v>
      </c>
      <c r="G231" s="61" t="s">
        <v>61</v>
      </c>
      <c r="H231" s="62"/>
      <c r="I231" s="63" t="s">
        <v>61</v>
      </c>
      <c r="J231" s="59">
        <v>47.86</v>
      </c>
      <c r="K231" s="59">
        <v>4.53</v>
      </c>
      <c r="L231" s="60">
        <v>220.6</v>
      </c>
      <c r="M231" s="64" t="s">
        <v>61</v>
      </c>
      <c r="N231" s="65"/>
      <c r="O231" s="67">
        <f t="shared" si="5"/>
        <v>17.829999999999998</v>
      </c>
      <c r="P231" s="68">
        <v>2.4300000000000002</v>
      </c>
      <c r="Q231" s="109" t="s">
        <v>61</v>
      </c>
      <c r="R231" s="59" t="s">
        <v>61</v>
      </c>
      <c r="S231" s="70" t="s">
        <v>61</v>
      </c>
      <c r="T231" s="69">
        <v>4.4530000000000003</v>
      </c>
    </row>
    <row r="232" spans="1:20" x14ac:dyDescent="0.35">
      <c r="A232" s="56" t="s">
        <v>87</v>
      </c>
      <c r="B232" s="57">
        <v>24</v>
      </c>
      <c r="C232" s="58" t="s">
        <v>61</v>
      </c>
      <c r="D232" s="59">
        <v>69.28</v>
      </c>
      <c r="E232" s="59">
        <v>6.73</v>
      </c>
      <c r="F232" s="60">
        <v>223.1</v>
      </c>
      <c r="G232" s="61" t="s">
        <v>61</v>
      </c>
      <c r="H232" s="62"/>
      <c r="I232" s="63" t="s">
        <v>61</v>
      </c>
      <c r="J232" s="59">
        <v>49.89</v>
      </c>
      <c r="K232" s="59">
        <v>4.53</v>
      </c>
      <c r="L232" s="60">
        <v>220.67</v>
      </c>
      <c r="M232" s="64" t="s">
        <v>61</v>
      </c>
      <c r="N232" s="65"/>
      <c r="O232" s="67">
        <f t="shared" si="5"/>
        <v>19.39</v>
      </c>
      <c r="P232" s="68">
        <v>2.5299999999999998</v>
      </c>
      <c r="Q232" s="109" t="s">
        <v>61</v>
      </c>
      <c r="R232" s="59" t="s">
        <v>61</v>
      </c>
      <c r="S232" s="70" t="s">
        <v>61</v>
      </c>
      <c r="T232" s="69">
        <v>5.2169999999999996</v>
      </c>
    </row>
    <row r="233" spans="1:20" x14ac:dyDescent="0.35">
      <c r="A233" s="56" t="s">
        <v>88</v>
      </c>
      <c r="B233" s="57">
        <v>24</v>
      </c>
      <c r="C233" s="58" t="s">
        <v>61</v>
      </c>
      <c r="D233" s="59">
        <v>76.28</v>
      </c>
      <c r="E233" s="59">
        <v>6.73</v>
      </c>
      <c r="F233" s="60">
        <v>223.35</v>
      </c>
      <c r="G233" s="61" t="s">
        <v>61</v>
      </c>
      <c r="H233" s="62"/>
      <c r="I233" s="63" t="s">
        <v>61</v>
      </c>
      <c r="J233" s="59">
        <v>53.56</v>
      </c>
      <c r="K233" s="59">
        <v>4.53</v>
      </c>
      <c r="L233" s="60">
        <v>220.82</v>
      </c>
      <c r="M233" s="64" t="s">
        <v>61</v>
      </c>
      <c r="N233" s="65"/>
      <c r="O233" s="67">
        <f t="shared" si="5"/>
        <v>22.72</v>
      </c>
      <c r="P233" s="68">
        <v>2.69</v>
      </c>
      <c r="Q233" s="109" t="s">
        <v>61</v>
      </c>
      <c r="R233" s="59" t="s">
        <v>61</v>
      </c>
      <c r="S233" s="70" t="s">
        <v>61</v>
      </c>
      <c r="T233" s="69">
        <v>5.8419999999999996</v>
      </c>
    </row>
    <row r="234" spans="1:20" x14ac:dyDescent="0.35">
      <c r="A234" s="56" t="s">
        <v>89</v>
      </c>
      <c r="B234" s="57">
        <v>24</v>
      </c>
      <c r="C234" s="58" t="s">
        <v>61</v>
      </c>
      <c r="D234" s="59">
        <v>81.58</v>
      </c>
      <c r="E234" s="59">
        <v>6.73</v>
      </c>
      <c r="F234" s="60">
        <v>224.01</v>
      </c>
      <c r="G234" s="61" t="s">
        <v>61</v>
      </c>
      <c r="H234" s="62"/>
      <c r="I234" s="63" t="s">
        <v>61</v>
      </c>
      <c r="J234" s="59">
        <v>56.21</v>
      </c>
      <c r="K234" s="59">
        <v>4.53</v>
      </c>
      <c r="L234" s="60">
        <v>221.32</v>
      </c>
      <c r="M234" s="64" t="s">
        <v>61</v>
      </c>
      <c r="N234" s="65"/>
      <c r="O234" s="67">
        <f t="shared" si="5"/>
        <v>25.369999999999997</v>
      </c>
      <c r="P234" s="68">
        <v>2.78</v>
      </c>
      <c r="Q234" s="109" t="s">
        <v>61</v>
      </c>
      <c r="R234" s="59" t="s">
        <v>61</v>
      </c>
      <c r="S234" s="70" t="s">
        <v>61</v>
      </c>
      <c r="T234" s="69">
        <v>6.0119999999999996</v>
      </c>
    </row>
    <row r="235" spans="1:20" ht="15" thickBot="1" x14ac:dyDescent="0.4">
      <c r="A235" s="56" t="s">
        <v>90</v>
      </c>
      <c r="B235" s="57">
        <v>24</v>
      </c>
      <c r="C235" s="58" t="s">
        <v>61</v>
      </c>
      <c r="D235" s="59">
        <v>83.12</v>
      </c>
      <c r="E235" s="59">
        <v>6.73</v>
      </c>
      <c r="F235" s="60">
        <v>224.16</v>
      </c>
      <c r="G235" s="61" t="s">
        <v>61</v>
      </c>
      <c r="H235" s="62"/>
      <c r="I235" s="63" t="s">
        <v>61</v>
      </c>
      <c r="J235" s="59">
        <v>57.04</v>
      </c>
      <c r="K235" s="59">
        <v>4.53</v>
      </c>
      <c r="L235" s="60">
        <v>221.38</v>
      </c>
      <c r="M235" s="64" t="s">
        <v>61</v>
      </c>
      <c r="N235" s="65"/>
      <c r="O235" s="67">
        <f t="shared" si="5"/>
        <v>26.080000000000005</v>
      </c>
      <c r="P235" s="68">
        <v>2.74</v>
      </c>
      <c r="Q235" s="109" t="s">
        <v>61</v>
      </c>
      <c r="R235" s="59" t="s">
        <v>61</v>
      </c>
      <c r="S235" s="70" t="s">
        <v>61</v>
      </c>
      <c r="T235" s="69">
        <v>5.66</v>
      </c>
    </row>
    <row r="236" spans="1:20" ht="15" thickBot="1" x14ac:dyDescent="0.4">
      <c r="A236" s="56" t="s">
        <v>91</v>
      </c>
      <c r="B236" s="57">
        <v>24</v>
      </c>
      <c r="C236" s="58" t="s">
        <v>61</v>
      </c>
      <c r="D236" s="59">
        <v>79.900000000000006</v>
      </c>
      <c r="E236" s="59">
        <v>6.73</v>
      </c>
      <c r="F236" s="60">
        <v>224.35</v>
      </c>
      <c r="G236" s="61" t="s">
        <v>61</v>
      </c>
      <c r="H236" s="62"/>
      <c r="I236" s="63" t="s">
        <v>61</v>
      </c>
      <c r="J236" s="59">
        <v>55.37</v>
      </c>
      <c r="K236" s="59">
        <v>4.53</v>
      </c>
      <c r="L236" s="60">
        <v>221.61</v>
      </c>
      <c r="M236" s="64" t="s">
        <v>61</v>
      </c>
      <c r="N236" s="65"/>
      <c r="O236" s="67">
        <f t="shared" si="5"/>
        <v>24.530000000000008</v>
      </c>
      <c r="P236" s="76">
        <f t="shared" ref="O236:T237" si="6">IF(SUM(P205:P235)=0,"-",AVERAGE(P205:P235))</f>
        <v>2.503082706766917</v>
      </c>
      <c r="Q236" s="75" t="str">
        <f t="shared" si="6"/>
        <v>-</v>
      </c>
      <c r="R236" s="75" t="str">
        <f t="shared" si="6"/>
        <v>-</v>
      </c>
      <c r="S236" s="111" t="str">
        <f t="shared" si="6"/>
        <v>-</v>
      </c>
      <c r="T236" s="79">
        <f t="shared" si="6"/>
        <v>9.9296948051948046</v>
      </c>
    </row>
    <row r="237" spans="1:20" ht="15" thickBot="1" x14ac:dyDescent="0.4">
      <c r="A237" s="71" t="s">
        <v>92</v>
      </c>
      <c r="B237" s="110">
        <f>IF(SUM(B206:B236)=0,"-",AVERAGE(B206:B236))</f>
        <v>24.210526315789473</v>
      </c>
      <c r="C237" s="73" t="s">
        <v>61</v>
      </c>
      <c r="D237" s="74">
        <f>IF(SUM(D206:D236)=0,0,AVERAGE(D206:D236))</f>
        <v>70.936111111111103</v>
      </c>
      <c r="E237" s="74">
        <f>IF(SUM(E206:E236)=0,"-",AVERAGE(E206:E236))</f>
        <v>6.7968421052631598</v>
      </c>
      <c r="F237" s="75">
        <f>IF(SUM(F206:F236)=0,"-",AVERAGE(F206:F236))</f>
        <v>212.21914285714288</v>
      </c>
      <c r="G237" s="76" t="str">
        <f>IF(SUM(G206:G236)=0,"-",AVERAGE(G206:G236))</f>
        <v>-</v>
      </c>
      <c r="H237" s="75"/>
      <c r="I237" s="77" t="s">
        <v>61</v>
      </c>
      <c r="J237" s="74">
        <f>IF(SUM(J206:J236)=0,0,AVERAGE(J206:J236))</f>
        <v>50.75555555555556</v>
      </c>
      <c r="K237" s="74">
        <f>IF(SUM(K206:K236)=0,"-",AVERAGE(K206:K236))</f>
        <v>4.53</v>
      </c>
      <c r="L237" s="75">
        <f>IF(SUM(L206:L236)=0,"-",AVERAGE(L206:L236))</f>
        <v>220.88548872180456</v>
      </c>
      <c r="M237" s="75" t="str">
        <f>IF(SUM(M206:M236)=0,"-",AVERAGE(M206:M236))</f>
        <v>-</v>
      </c>
      <c r="N237" s="78"/>
      <c r="O237" s="80">
        <f t="shared" si="6"/>
        <v>20.180555555555557</v>
      </c>
      <c r="P237" s="91">
        <f>SUM(P205:P235)</f>
        <v>47.558571428571426</v>
      </c>
      <c r="Q237" s="86">
        <f>SUM(Q205:Q235)</f>
        <v>0</v>
      </c>
      <c r="R237" s="83">
        <f>SUM(R205:R235)</f>
        <v>0</v>
      </c>
      <c r="S237" s="89">
        <f>SUM(S205:S235)</f>
        <v>0</v>
      </c>
      <c r="T237" s="90">
        <f>SUM(T205:T235)</f>
        <v>218.4532857142857</v>
      </c>
    </row>
    <row r="238" spans="1:20" ht="15" thickBot="1" x14ac:dyDescent="0.4">
      <c r="A238" s="81" t="s">
        <v>93</v>
      </c>
      <c r="B238" s="112">
        <f>SUM(B206:B236)</f>
        <v>460</v>
      </c>
      <c r="C238" s="81"/>
      <c r="D238" s="83"/>
      <c r="E238" s="83"/>
      <c r="F238" s="84">
        <f>SUM(F206:F236)</f>
        <v>4244.3828571428576</v>
      </c>
      <c r="G238" s="85">
        <f>SUM(G206:G236)</f>
        <v>0</v>
      </c>
      <c r="H238" s="86"/>
      <c r="I238" s="83"/>
      <c r="J238" s="83"/>
      <c r="K238" s="83"/>
      <c r="L238" s="87">
        <f>SUM(L206:L236)</f>
        <v>4196.8242857142868</v>
      </c>
      <c r="M238" s="88">
        <f>SUM(M206:M236)</f>
        <v>0</v>
      </c>
      <c r="N238" s="89"/>
      <c r="O238" s="81"/>
      <c r="P238" s="94">
        <f>AVERAGE(P229:P235)</f>
        <v>2.5514285714285712</v>
      </c>
      <c r="Q238" s="94"/>
      <c r="R238" s="94"/>
      <c r="S238" s="113"/>
      <c r="T238" s="97">
        <f>AVERAGE(T229:T235)</f>
        <v>5.0257142857142858</v>
      </c>
    </row>
    <row r="239" spans="1:20" x14ac:dyDescent="0.35">
      <c r="A239" s="93">
        <f>70-COUNTIF(A206:A236,"")</f>
        <v>66</v>
      </c>
      <c r="B239" s="93">
        <f>COUNT(B206:B236)</f>
        <v>19</v>
      </c>
      <c r="C239" s="93">
        <f>A239-B239</f>
        <v>47</v>
      </c>
      <c r="D239" s="93" t="s">
        <v>94</v>
      </c>
      <c r="E239" s="93">
        <v>5</v>
      </c>
      <c r="F239" s="94">
        <f>AVERAGE(F230:F236)</f>
        <v>223.44000000000003</v>
      </c>
      <c r="G239" s="94"/>
      <c r="H239" s="93"/>
      <c r="I239" s="93"/>
      <c r="J239" s="93"/>
      <c r="K239" s="93"/>
      <c r="L239" s="94">
        <f>AVERAGE(L230:L236)</f>
        <v>220.8885714285714</v>
      </c>
      <c r="M239" s="94"/>
      <c r="N239" s="113"/>
      <c r="O239" s="113"/>
      <c r="P239" s="98"/>
      <c r="Q239" s="22"/>
      <c r="R239" s="22"/>
      <c r="S239" s="22"/>
      <c r="T239" s="22">
        <v>0</v>
      </c>
    </row>
    <row r="240" spans="1:20" x14ac:dyDescent="0.35">
      <c r="A240" s="22" t="s">
        <v>95</v>
      </c>
      <c r="B240" s="22"/>
      <c r="C240" s="22"/>
      <c r="D240" s="22"/>
      <c r="E240" s="22"/>
      <c r="F240" s="98"/>
      <c r="G240" s="98"/>
      <c r="H240" s="22"/>
      <c r="I240" s="22"/>
      <c r="J240" s="22"/>
      <c r="K240" s="22"/>
      <c r="L240" s="98"/>
      <c r="M240" s="22"/>
      <c r="N240" s="22"/>
      <c r="O240" s="22"/>
      <c r="P240" s="100"/>
      <c r="Q240" s="99"/>
      <c r="R240" s="99"/>
      <c r="S240" s="99"/>
      <c r="T240" s="99">
        <v>0</v>
      </c>
    </row>
    <row r="241" spans="1:20" ht="15.5" x14ac:dyDescent="0.35">
      <c r="A241" s="99" t="s">
        <v>96</v>
      </c>
      <c r="B241" s="99"/>
      <c r="C241" s="99"/>
      <c r="D241" s="99"/>
      <c r="E241" s="99"/>
      <c r="F241" s="100"/>
      <c r="G241" s="100"/>
      <c r="H241" s="99"/>
      <c r="I241" s="99"/>
      <c r="J241" s="99"/>
      <c r="K241" s="99"/>
      <c r="L241" s="100"/>
      <c r="M241" s="99"/>
      <c r="N241" s="99"/>
      <c r="O241" s="99"/>
      <c r="P241" s="102"/>
      <c r="Q241" s="104"/>
      <c r="R241" s="104"/>
      <c r="S241" s="104"/>
      <c r="T241" s="104">
        <f>T237+T239-T240</f>
        <v>218.4532857142857</v>
      </c>
    </row>
    <row r="242" spans="1:20" ht="15.5" x14ac:dyDescent="0.35">
      <c r="A242" s="104" t="s">
        <v>93</v>
      </c>
      <c r="B242" s="104"/>
      <c r="C242" s="104"/>
      <c r="D242" s="104"/>
      <c r="E242" s="104"/>
      <c r="F242" s="102"/>
      <c r="G242" s="102"/>
      <c r="H242" s="104"/>
      <c r="I242" s="104"/>
      <c r="J242" s="104"/>
      <c r="K242" s="104"/>
      <c r="L242" s="102"/>
      <c r="M242" s="104"/>
      <c r="N242" s="104"/>
      <c r="O242" s="104"/>
      <c r="P242" s="105"/>
      <c r="Q242" s="105"/>
      <c r="R242" s="96"/>
      <c r="S242" s="24"/>
      <c r="T242" s="114"/>
    </row>
    <row r="243" spans="1:20" x14ac:dyDescent="0.35">
      <c r="A243" s="96"/>
      <c r="B243" s="96"/>
      <c r="C243" s="105"/>
      <c r="D243" s="105"/>
      <c r="E243" s="105"/>
      <c r="F243" s="96"/>
      <c r="G243" s="105"/>
      <c r="H243" s="105"/>
      <c r="I243" s="105"/>
      <c r="J243" s="105"/>
      <c r="K243" s="105"/>
      <c r="L243" s="105"/>
      <c r="M243" s="105"/>
      <c r="N243" s="105"/>
      <c r="O243" s="105"/>
      <c r="P243" s="24"/>
      <c r="Q243" s="24"/>
      <c r="R243" s="24"/>
      <c r="S243" s="24"/>
      <c r="T243" s="24"/>
    </row>
    <row r="244" spans="1:20" x14ac:dyDescent="0.3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3"/>
      <c r="Q244" s="3"/>
      <c r="R244" s="3"/>
      <c r="S244" s="3"/>
      <c r="T244" s="3"/>
    </row>
    <row r="245" spans="1:20" x14ac:dyDescent="0.35">
      <c r="A245" s="3" t="s">
        <v>99</v>
      </c>
      <c r="B245" s="3"/>
      <c r="C245" s="3"/>
      <c r="D245" s="3"/>
      <c r="E245" s="3"/>
      <c r="F245" s="17" t="e">
        <f>24*(B239)-B238-B201*24</f>
        <v>#VALUE!</v>
      </c>
      <c r="G245" s="3" t="s">
        <v>100</v>
      </c>
      <c r="H245" s="3" t="s">
        <v>100</v>
      </c>
      <c r="I245" s="3"/>
      <c r="J245" s="3"/>
      <c r="K245" s="3"/>
      <c r="L245" s="3"/>
      <c r="M245" s="3"/>
      <c r="N245" s="3"/>
      <c r="O245" s="3"/>
      <c r="P245" s="24"/>
      <c r="Q245" s="24"/>
      <c r="R245" s="24"/>
      <c r="S245" s="24"/>
      <c r="T245" s="24"/>
    </row>
    <row r="246" spans="1:20" x14ac:dyDescent="0.3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3"/>
      <c r="Q246" s="3"/>
      <c r="R246" s="3"/>
      <c r="S246" s="3"/>
      <c r="T246" s="3"/>
    </row>
    <row r="247" spans="1:20" x14ac:dyDescent="0.35">
      <c r="A247" s="3" t="s">
        <v>134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 t="s">
        <v>104</v>
      </c>
      <c r="P247" s="3"/>
      <c r="Q247" s="3"/>
      <c r="R247" s="3"/>
      <c r="S247" s="3"/>
      <c r="T247" s="3"/>
    </row>
    <row r="248" spans="1:20" x14ac:dyDescent="0.35">
      <c r="A248" s="3" t="s">
        <v>103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 t="s">
        <v>104</v>
      </c>
      <c r="P248" s="3"/>
      <c r="Q248" s="3"/>
      <c r="R248" s="3"/>
      <c r="S248" s="3"/>
      <c r="T248" s="3"/>
    </row>
    <row r="249" spans="1:20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35">
      <c r="A250" s="3" t="s">
        <v>135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6" t="s">
        <v>107</v>
      </c>
    </row>
    <row r="251" spans="1:20" x14ac:dyDescent="0.35">
      <c r="A251" s="3" t="s">
        <v>106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</sheetData>
  <mergeCells count="6">
    <mergeCell ref="A1:O1"/>
    <mergeCell ref="C21:G21"/>
    <mergeCell ref="I21:M21"/>
    <mergeCell ref="A113:O113"/>
    <mergeCell ref="C131:G131"/>
    <mergeCell ref="I131:M1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topLeftCell="A94" workbookViewId="0">
      <selection activeCell="V110" sqref="V110"/>
    </sheetView>
  </sheetViews>
  <sheetFormatPr defaultRowHeight="14.5" x14ac:dyDescent="0.35"/>
  <sheetData>
    <row r="1" spans="1:19" x14ac:dyDescent="0.35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4"/>
      <c r="O1" s="3"/>
      <c r="P1" s="3"/>
      <c r="Q1" s="2"/>
      <c r="R1" s="2"/>
      <c r="S1" s="6" t="s">
        <v>0</v>
      </c>
    </row>
    <row r="2" spans="1:19" ht="17.5" x14ac:dyDescent="0.35">
      <c r="A2" s="193" t="s">
        <v>236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"/>
      <c r="Q2" s="7"/>
      <c r="R2" s="7"/>
      <c r="S2" s="8" t="s">
        <v>2</v>
      </c>
    </row>
    <row r="3" spans="1:19" ht="18" x14ac:dyDescent="0.4">
      <c r="A3" s="9" t="s">
        <v>165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2"/>
      <c r="Q3" s="2"/>
      <c r="R3" s="2"/>
      <c r="S3" s="10" t="s">
        <v>166</v>
      </c>
    </row>
    <row r="4" spans="1:19" ht="17.5" x14ac:dyDescent="0.35">
      <c r="A4" s="11" t="s">
        <v>5</v>
      </c>
      <c r="B4" s="12"/>
      <c r="C4" s="13" t="s">
        <v>167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3"/>
      <c r="P4" s="12"/>
      <c r="Q4" s="2"/>
      <c r="R4" s="2"/>
      <c r="S4" s="10" t="s">
        <v>7</v>
      </c>
    </row>
    <row r="5" spans="1:19" ht="17.5" x14ac:dyDescent="0.35">
      <c r="A5" s="11" t="s">
        <v>8</v>
      </c>
      <c r="B5" s="3"/>
      <c r="C5" s="13" t="s">
        <v>168</v>
      </c>
      <c r="D5" s="2"/>
      <c r="E5" s="3"/>
      <c r="F5" s="3"/>
      <c r="G5" s="14"/>
      <c r="H5" s="14"/>
      <c r="I5" s="14"/>
      <c r="J5" s="14"/>
      <c r="K5" s="3"/>
      <c r="L5" s="14"/>
      <c r="M5" s="14"/>
      <c r="N5" s="14"/>
      <c r="O5" s="14"/>
      <c r="P5" s="3"/>
      <c r="Q5" s="3"/>
      <c r="R5" s="3"/>
      <c r="S5" s="6" t="s">
        <v>10</v>
      </c>
    </row>
    <row r="6" spans="1:19" x14ac:dyDescent="0.35">
      <c r="A6" s="15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16"/>
      <c r="P6" s="17"/>
      <c r="Q6" s="17"/>
      <c r="R6" s="17"/>
      <c r="S6" s="18" t="s">
        <v>169</v>
      </c>
    </row>
    <row r="7" spans="1:19" ht="17.5" x14ac:dyDescent="0.35">
      <c r="A7" s="19" t="s">
        <v>14</v>
      </c>
      <c r="B7" s="20"/>
      <c r="C7" s="19"/>
      <c r="D7" s="19"/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22"/>
      <c r="Q7" s="22"/>
      <c r="R7" s="22"/>
      <c r="S7" s="23" t="s">
        <v>15</v>
      </c>
    </row>
    <row r="8" spans="1:19" x14ac:dyDescent="0.35">
      <c r="A8" s="19" t="s">
        <v>16</v>
      </c>
      <c r="B8" s="3"/>
      <c r="C8" s="3"/>
      <c r="D8" s="2"/>
      <c r="E8" s="3"/>
      <c r="F8" s="3"/>
      <c r="G8" s="3"/>
      <c r="H8" s="3"/>
      <c r="I8" s="2"/>
      <c r="J8" s="3"/>
      <c r="K8" s="3"/>
      <c r="L8" s="2"/>
      <c r="M8" s="3"/>
      <c r="N8" s="3"/>
      <c r="O8" s="3"/>
      <c r="P8" s="3"/>
      <c r="Q8" s="3"/>
      <c r="R8" s="3"/>
      <c r="S8" s="6" t="s">
        <v>17</v>
      </c>
    </row>
    <row r="9" spans="1:19" x14ac:dyDescent="0.35">
      <c r="A9" s="3" t="s">
        <v>170</v>
      </c>
      <c r="B9" s="2"/>
      <c r="C9" s="3"/>
      <c r="D9" s="2"/>
      <c r="E9" s="3"/>
      <c r="F9" s="3"/>
      <c r="G9" s="3"/>
      <c r="H9" s="2"/>
      <c r="I9" s="2"/>
      <c r="J9" s="3" t="s">
        <v>19</v>
      </c>
      <c r="K9" s="3"/>
      <c r="L9" s="3"/>
      <c r="M9" s="3" t="s">
        <v>20</v>
      </c>
      <c r="N9" s="3"/>
      <c r="O9" s="3"/>
      <c r="P9" s="3"/>
      <c r="Q9" s="3"/>
      <c r="R9" s="3"/>
      <c r="S9" s="2" t="s">
        <v>21</v>
      </c>
    </row>
    <row r="10" spans="1:19" x14ac:dyDescent="0.35">
      <c r="A10" s="3"/>
      <c r="B10" s="3"/>
      <c r="C10" s="15" t="s">
        <v>22</v>
      </c>
      <c r="D10" s="3"/>
      <c r="E10" s="3"/>
      <c r="F10" s="3"/>
      <c r="G10" s="3" t="s">
        <v>23</v>
      </c>
      <c r="H10" s="3"/>
      <c r="I10" s="3"/>
      <c r="J10" s="3" t="s">
        <v>24</v>
      </c>
      <c r="K10" s="3"/>
      <c r="L10" s="3"/>
      <c r="M10" s="3"/>
      <c r="N10" s="3"/>
      <c r="O10" s="3" t="s">
        <v>25</v>
      </c>
      <c r="P10" s="3"/>
      <c r="Q10" s="3"/>
      <c r="R10" s="3"/>
      <c r="S10" s="6" t="s">
        <v>26</v>
      </c>
    </row>
    <row r="11" spans="1:19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x14ac:dyDescent="0.35">
      <c r="A12" s="19" t="s">
        <v>27</v>
      </c>
      <c r="B12" s="19"/>
      <c r="C12" s="19"/>
      <c r="D12" s="2" t="s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26"/>
    </row>
    <row r="13" spans="1:19" x14ac:dyDescent="0.35">
      <c r="A13" s="19" t="s">
        <v>171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6"/>
    </row>
    <row r="14" spans="1:19" x14ac:dyDescent="0.35">
      <c r="A14" s="19" t="s">
        <v>30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6"/>
    </row>
    <row r="15" spans="1:19" x14ac:dyDescent="0.35">
      <c r="A15" s="19" t="s">
        <v>172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</row>
    <row r="16" spans="1:19" x14ac:dyDescent="0.35">
      <c r="A16" s="19" t="s">
        <v>173</v>
      </c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</row>
    <row r="17" spans="1:19" x14ac:dyDescent="0.35">
      <c r="A17" s="19" t="s">
        <v>33</v>
      </c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</row>
    <row r="18" spans="1:19" x14ac:dyDescent="0.35">
      <c r="A18" s="19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</row>
    <row r="19" spans="1:19" x14ac:dyDescent="0.35">
      <c r="A19" s="19"/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</row>
    <row r="20" spans="1:19" x14ac:dyDescent="0.35">
      <c r="A20" s="27" t="s">
        <v>34</v>
      </c>
      <c r="B20" s="27">
        <v>0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6"/>
      <c r="R20" s="26"/>
      <c r="S20" s="26"/>
    </row>
    <row r="21" spans="1:19" ht="15" thickBot="1" x14ac:dyDescent="0.4">
      <c r="A21" s="19"/>
      <c r="B21" s="19"/>
      <c r="C21" s="19" t="str">
        <f>IF((G23="Q3,"),#REF!,IF((G23="Q1,"),#REF!,"-"))</f>
        <v>-</v>
      </c>
      <c r="D21" s="3"/>
      <c r="E21" s="3"/>
      <c r="F21" s="3"/>
      <c r="G21" s="3"/>
      <c r="H21" s="3"/>
      <c r="I21" s="19" t="str">
        <f>IF((M23="Q4,"),#REF!,IF((M23="Q2,"),#REF!,"-"))</f>
        <v>-</v>
      </c>
      <c r="J21" s="3"/>
      <c r="K21" s="3"/>
      <c r="L21" s="3"/>
      <c r="M21" s="3"/>
      <c r="N21" s="3"/>
      <c r="O21" s="3"/>
      <c r="P21" s="3"/>
      <c r="Q21" s="26"/>
      <c r="R21" s="26"/>
      <c r="S21" s="26"/>
    </row>
    <row r="22" spans="1:19" x14ac:dyDescent="0.35">
      <c r="A22" s="120"/>
      <c r="B22" s="121"/>
      <c r="C22" s="194" t="s">
        <v>35</v>
      </c>
      <c r="D22" s="195"/>
      <c r="E22" s="195"/>
      <c r="F22" s="195"/>
      <c r="G22" s="196"/>
      <c r="H22" s="122"/>
      <c r="I22" s="194" t="s">
        <v>36</v>
      </c>
      <c r="J22" s="195"/>
      <c r="K22" s="195"/>
      <c r="L22" s="195"/>
      <c r="M22" s="196"/>
      <c r="N22" s="122"/>
      <c r="O22" s="185"/>
      <c r="P22" s="123"/>
      <c r="Q22" s="124"/>
      <c r="R22" s="186"/>
      <c r="S22" s="127"/>
    </row>
    <row r="23" spans="1:19" x14ac:dyDescent="0.35">
      <c r="A23" s="128" t="s">
        <v>37</v>
      </c>
      <c r="B23" s="129" t="s">
        <v>38</v>
      </c>
      <c r="C23" s="130" t="str">
        <f>CONCATENATE("fG",RIGHT(LEFT(G23,2),1),",")</f>
        <v>fG3,</v>
      </c>
      <c r="D23" s="131" t="s">
        <v>39</v>
      </c>
      <c r="E23" s="40" t="s">
        <v>40</v>
      </c>
      <c r="F23" s="131" t="s">
        <v>41</v>
      </c>
      <c r="G23" s="132" t="s">
        <v>42</v>
      </c>
      <c r="H23" s="19"/>
      <c r="I23" s="130" t="str">
        <f>CONCATENATE("fG",RIGHT(LEFT(M23,2),1),",")</f>
        <v>fG4,</v>
      </c>
      <c r="J23" s="131" t="s">
        <v>43</v>
      </c>
      <c r="K23" s="40" t="s">
        <v>44</v>
      </c>
      <c r="L23" s="131" t="s">
        <v>45</v>
      </c>
      <c r="M23" s="132" t="s">
        <v>46</v>
      </c>
      <c r="N23" s="42"/>
      <c r="O23" s="136" t="s">
        <v>47</v>
      </c>
      <c r="P23" s="130" t="s">
        <v>48</v>
      </c>
      <c r="Q23" s="133" t="str">
        <f>IF(Q24="м.куб","dV","dM")</f>
        <v>dM</v>
      </c>
      <c r="R23" s="132" t="s">
        <v>49</v>
      </c>
      <c r="S23" s="136" t="s">
        <v>50</v>
      </c>
    </row>
    <row r="24" spans="1:19" ht="15" thickBot="1" x14ac:dyDescent="0.4">
      <c r="A24" s="137"/>
      <c r="B24" s="138"/>
      <c r="C24" s="139" t="s">
        <v>51</v>
      </c>
      <c r="D24" s="140" t="s">
        <v>52</v>
      </c>
      <c r="E24" s="141" t="s">
        <v>53</v>
      </c>
      <c r="F24" s="140" t="s">
        <v>6</v>
      </c>
      <c r="G24" s="142" t="s">
        <v>54</v>
      </c>
      <c r="H24" s="143" t="s">
        <v>55</v>
      </c>
      <c r="I24" s="139" t="s">
        <v>51</v>
      </c>
      <c r="J24" s="140" t="s">
        <v>52</v>
      </c>
      <c r="K24" s="141" t="s">
        <v>53</v>
      </c>
      <c r="L24" s="140" t="s">
        <v>6</v>
      </c>
      <c r="M24" s="142" t="s">
        <v>54</v>
      </c>
      <c r="N24" s="144" t="s">
        <v>56</v>
      </c>
      <c r="O24" s="147" t="s">
        <v>57</v>
      </c>
      <c r="P24" s="139" t="s">
        <v>58</v>
      </c>
      <c r="Q24" s="145" t="str">
        <f>F24</f>
        <v/>
      </c>
      <c r="R24" s="187" t="s">
        <v>54</v>
      </c>
      <c r="S24" s="147" t="s">
        <v>59</v>
      </c>
    </row>
    <row r="25" spans="1:19" x14ac:dyDescent="0.35">
      <c r="A25" s="148" t="s">
        <v>208</v>
      </c>
      <c r="B25" s="161">
        <v>24</v>
      </c>
      <c r="C25" s="150" t="s">
        <v>61</v>
      </c>
      <c r="D25" s="151">
        <v>63.009376525878899</v>
      </c>
      <c r="E25" s="151">
        <v>5.5</v>
      </c>
      <c r="F25" s="152">
        <v>3.4472808837890598</v>
      </c>
      <c r="G25" s="153">
        <v>3.5104064941406299</v>
      </c>
      <c r="H25" s="154"/>
      <c r="I25" s="155" t="s">
        <v>61</v>
      </c>
      <c r="J25" s="151">
        <v>48.769901275634801</v>
      </c>
      <c r="K25" s="151">
        <v>4.20013380050659</v>
      </c>
      <c r="L25" s="152">
        <v>3.0146331787109402</v>
      </c>
      <c r="M25" s="156">
        <v>3.0488128662109402</v>
      </c>
      <c r="N25" s="157"/>
      <c r="O25" s="188" t="s">
        <v>61</v>
      </c>
      <c r="P25" s="158">
        <f t="shared" ref="P25:P88" si="0">IF(OR(D25="",D25="-",J25="",J25="-"),"",D25-J25)</f>
        <v>14.239475250244098</v>
      </c>
      <c r="Q25" s="159">
        <v>0.432647705078125</v>
      </c>
      <c r="R25" s="159">
        <v>0.461593627929688</v>
      </c>
      <c r="S25" s="162">
        <v>7.0227146148681599E-2</v>
      </c>
    </row>
    <row r="26" spans="1:19" x14ac:dyDescent="0.35">
      <c r="A26" s="148" t="s">
        <v>209</v>
      </c>
      <c r="B26" s="161">
        <v>24</v>
      </c>
      <c r="C26" s="150" t="s">
        <v>61</v>
      </c>
      <c r="D26" s="151">
        <v>63.0189819335938</v>
      </c>
      <c r="E26" s="151">
        <v>5.5</v>
      </c>
      <c r="F26" s="152">
        <v>3.5176086425781299</v>
      </c>
      <c r="G26" s="153">
        <v>3.5820159912109402</v>
      </c>
      <c r="H26" s="154"/>
      <c r="I26" s="155" t="s">
        <v>61</v>
      </c>
      <c r="J26" s="151">
        <v>48.7145805358887</v>
      </c>
      <c r="K26" s="151">
        <v>4.20013380050659</v>
      </c>
      <c r="L26" s="152">
        <v>3.0372619628906299</v>
      </c>
      <c r="M26" s="156">
        <v>3.07159423828125</v>
      </c>
      <c r="N26" s="157"/>
      <c r="O26" s="188" t="s">
        <v>61</v>
      </c>
      <c r="P26" s="158">
        <f t="shared" si="0"/>
        <v>14.304401397705099</v>
      </c>
      <c r="Q26" s="159">
        <v>0.4803466796875</v>
      </c>
      <c r="R26" s="159">
        <v>0.51042175292968806</v>
      </c>
      <c r="S26" s="162">
        <v>7.3755264282226604E-2</v>
      </c>
    </row>
    <row r="27" spans="1:19" x14ac:dyDescent="0.35">
      <c r="A27" s="148" t="s">
        <v>210</v>
      </c>
      <c r="B27" s="161">
        <v>24</v>
      </c>
      <c r="C27" s="150" t="s">
        <v>61</v>
      </c>
      <c r="D27" s="151">
        <v>62.863918304443402</v>
      </c>
      <c r="E27" s="151">
        <v>5.5</v>
      </c>
      <c r="F27" s="152">
        <v>3.3265686035156299</v>
      </c>
      <c r="G27" s="153">
        <v>3.3871612548828098</v>
      </c>
      <c r="H27" s="154"/>
      <c r="I27" s="155" t="s">
        <v>61</v>
      </c>
      <c r="J27" s="151">
        <v>48.634815216064503</v>
      </c>
      <c r="K27" s="151">
        <v>4.20013380050659</v>
      </c>
      <c r="L27" s="152">
        <v>3.0520477294921902</v>
      </c>
      <c r="M27" s="156">
        <v>3.0864105224609402</v>
      </c>
      <c r="N27" s="157"/>
      <c r="O27" s="188" t="s">
        <v>61</v>
      </c>
      <c r="P27" s="158">
        <f t="shared" si="0"/>
        <v>14.229103088378899</v>
      </c>
      <c r="Q27" s="159">
        <v>0.274520874023438</v>
      </c>
      <c r="R27" s="159">
        <v>0.300750732421875</v>
      </c>
      <c r="S27" s="162">
        <v>6.07047080993652E-2</v>
      </c>
    </row>
    <row r="28" spans="1:19" x14ac:dyDescent="0.35">
      <c r="A28" s="148" t="s">
        <v>211</v>
      </c>
      <c r="B28" s="161">
        <v>24</v>
      </c>
      <c r="C28" s="150" t="s">
        <v>61</v>
      </c>
      <c r="D28" s="151">
        <v>63.081527709960902</v>
      </c>
      <c r="E28" s="151">
        <v>5.5</v>
      </c>
      <c r="F28" s="152">
        <v>3.6447601318359402</v>
      </c>
      <c r="G28" s="153">
        <v>3.7116241455078098</v>
      </c>
      <c r="H28" s="154"/>
      <c r="I28" s="155" t="s">
        <v>61</v>
      </c>
      <c r="J28" s="151">
        <v>49.930599212646499</v>
      </c>
      <c r="K28" s="151">
        <v>4.20013380050659</v>
      </c>
      <c r="L28" s="152">
        <v>3.3645324707031299</v>
      </c>
      <c r="M28" s="156">
        <v>3.4044036865234402</v>
      </c>
      <c r="N28" s="157"/>
      <c r="O28" s="188" t="s">
        <v>61</v>
      </c>
      <c r="P28" s="158">
        <f t="shared" si="0"/>
        <v>13.150928497314403</v>
      </c>
      <c r="Q28" s="159">
        <v>0.280227661132813</v>
      </c>
      <c r="R28" s="159">
        <v>0.307220458984375</v>
      </c>
      <c r="S28" s="162">
        <v>6.1987876892089802E-2</v>
      </c>
    </row>
    <row r="29" spans="1:19" x14ac:dyDescent="0.35">
      <c r="A29" s="148" t="s">
        <v>212</v>
      </c>
      <c r="B29" s="161">
        <v>24</v>
      </c>
      <c r="C29" s="150" t="s">
        <v>61</v>
      </c>
      <c r="D29" s="151">
        <v>63.056709289550803</v>
      </c>
      <c r="E29" s="151">
        <v>5.5</v>
      </c>
      <c r="F29" s="152">
        <v>3.8455047607421902</v>
      </c>
      <c r="G29" s="153">
        <v>3.9159698486328098</v>
      </c>
      <c r="H29" s="154"/>
      <c r="I29" s="155" t="s">
        <v>61</v>
      </c>
      <c r="J29" s="151">
        <v>50.0877075195313</v>
      </c>
      <c r="K29" s="151">
        <v>4.20013380050659</v>
      </c>
      <c r="L29" s="152">
        <v>3.4279937744140598</v>
      </c>
      <c r="M29" s="156">
        <v>3.46881103515625</v>
      </c>
      <c r="N29" s="157"/>
      <c r="O29" s="188" t="s">
        <v>61</v>
      </c>
      <c r="P29" s="158">
        <f t="shared" si="0"/>
        <v>12.969001770019503</v>
      </c>
      <c r="Q29" s="159">
        <v>0.417510986328125</v>
      </c>
      <c r="R29" s="159">
        <v>0.447158813476563</v>
      </c>
      <c r="S29" s="162">
        <v>7.0837020874023396E-2</v>
      </c>
    </row>
    <row r="30" spans="1:19" x14ac:dyDescent="0.35">
      <c r="A30" s="148" t="s">
        <v>213</v>
      </c>
      <c r="B30" s="161">
        <v>24</v>
      </c>
      <c r="C30" s="150" t="s">
        <v>61</v>
      </c>
      <c r="D30" s="151">
        <v>63.060935974121101</v>
      </c>
      <c r="E30" s="151">
        <v>5.5</v>
      </c>
      <c r="F30" s="152">
        <v>3.84747314453125</v>
      </c>
      <c r="G30" s="153">
        <v>3.9180145263671902</v>
      </c>
      <c r="H30" s="154"/>
      <c r="I30" s="155" t="s">
        <v>61</v>
      </c>
      <c r="J30" s="151">
        <v>49.602592468261697</v>
      </c>
      <c r="K30" s="151">
        <v>4.20013380050659</v>
      </c>
      <c r="L30" s="152">
        <v>3.2764739990234402</v>
      </c>
      <c r="M30" s="156">
        <v>3.3148193359375</v>
      </c>
      <c r="N30" s="157"/>
      <c r="O30" s="188" t="s">
        <v>61</v>
      </c>
      <c r="P30" s="158">
        <f t="shared" si="0"/>
        <v>13.458343505859403</v>
      </c>
      <c r="Q30" s="159">
        <v>0.57099914550781306</v>
      </c>
      <c r="R30" s="159">
        <v>0.60319519042968806</v>
      </c>
      <c r="S30" s="162">
        <v>8.0151557922363295E-2</v>
      </c>
    </row>
    <row r="31" spans="1:19" x14ac:dyDescent="0.35">
      <c r="A31" s="148" t="s">
        <v>214</v>
      </c>
      <c r="B31" s="161">
        <v>24</v>
      </c>
      <c r="C31" s="150" t="s">
        <v>61</v>
      </c>
      <c r="D31" s="151">
        <v>62.995563507080099</v>
      </c>
      <c r="E31" s="151">
        <v>5.5</v>
      </c>
      <c r="F31" s="152">
        <v>3.7113037109375</v>
      </c>
      <c r="G31" s="153">
        <v>3.7792053222656299</v>
      </c>
      <c r="H31" s="154"/>
      <c r="I31" s="155" t="s">
        <v>61</v>
      </c>
      <c r="J31" s="151">
        <v>49.560581207275398</v>
      </c>
      <c r="K31" s="151">
        <v>4.20013380050659</v>
      </c>
      <c r="L31" s="152">
        <v>3.2789001464843799</v>
      </c>
      <c r="M31" s="156">
        <v>3.3171844482421902</v>
      </c>
      <c r="N31" s="157"/>
      <c r="O31" s="188" t="s">
        <v>61</v>
      </c>
      <c r="P31" s="158">
        <f t="shared" si="0"/>
        <v>13.434982299804702</v>
      </c>
      <c r="Q31" s="159">
        <v>0.432403564453125</v>
      </c>
      <c r="R31" s="159">
        <v>0.462020874023438</v>
      </c>
      <c r="S31" s="162">
        <v>7.1317195892333998E-2</v>
      </c>
    </row>
    <row r="32" spans="1:19" x14ac:dyDescent="0.35">
      <c r="A32" s="148" t="s">
        <v>215</v>
      </c>
      <c r="B32" s="161">
        <v>24</v>
      </c>
      <c r="C32" s="150" t="s">
        <v>61</v>
      </c>
      <c r="D32" s="151">
        <v>63.052379608154297</v>
      </c>
      <c r="E32" s="151">
        <v>5.5</v>
      </c>
      <c r="F32" s="152">
        <v>3.9103088378906299</v>
      </c>
      <c r="G32" s="153">
        <v>3.9820098876953098</v>
      </c>
      <c r="H32" s="154"/>
      <c r="I32" s="155" t="s">
        <v>61</v>
      </c>
      <c r="J32" s="151">
        <v>49.498409271240199</v>
      </c>
      <c r="K32" s="151">
        <v>4.20013380050659</v>
      </c>
      <c r="L32" s="152">
        <v>3.3110504150390598</v>
      </c>
      <c r="M32" s="156">
        <v>3.3496246337890598</v>
      </c>
      <c r="N32" s="157"/>
      <c r="O32" s="188" t="s">
        <v>61</v>
      </c>
      <c r="P32" s="158">
        <f t="shared" si="0"/>
        <v>13.553970336914098</v>
      </c>
      <c r="Q32" s="159">
        <v>0.59925842285156306</v>
      </c>
      <c r="R32" s="159">
        <v>0.63238525390625</v>
      </c>
      <c r="S32" s="162">
        <v>8.2712173461914104E-2</v>
      </c>
    </row>
    <row r="33" spans="1:19" x14ac:dyDescent="0.35">
      <c r="A33" s="148" t="s">
        <v>216</v>
      </c>
      <c r="B33" s="161">
        <v>24</v>
      </c>
      <c r="C33" s="150" t="s">
        <v>61</v>
      </c>
      <c r="D33" s="151">
        <v>63.0376167297363</v>
      </c>
      <c r="E33" s="151">
        <v>5.5</v>
      </c>
      <c r="F33" s="152">
        <v>3.7127685546875</v>
      </c>
      <c r="G33" s="153">
        <v>3.7808532714843799</v>
      </c>
      <c r="H33" s="154"/>
      <c r="I33" s="155" t="s">
        <v>61</v>
      </c>
      <c r="J33" s="151">
        <v>49.362453460693402</v>
      </c>
      <c r="K33" s="151">
        <v>4.2001328468322798</v>
      </c>
      <c r="L33" s="152">
        <v>3.2566223144531299</v>
      </c>
      <c r="M33" s="156">
        <v>3.2943878173828098</v>
      </c>
      <c r="N33" s="157"/>
      <c r="O33" s="188" t="s">
        <v>61</v>
      </c>
      <c r="P33" s="158">
        <f t="shared" si="0"/>
        <v>13.675163269042898</v>
      </c>
      <c r="Q33" s="159">
        <v>0.456146240234375</v>
      </c>
      <c r="R33" s="159">
        <v>0.486465454101563</v>
      </c>
      <c r="S33" s="162">
        <v>7.3352336883544894E-2</v>
      </c>
    </row>
    <row r="34" spans="1:19" x14ac:dyDescent="0.35">
      <c r="A34" s="148" t="s">
        <v>217</v>
      </c>
      <c r="B34" s="161">
        <v>24</v>
      </c>
      <c r="C34" s="150" t="s">
        <v>61</v>
      </c>
      <c r="D34" s="151">
        <v>62.977363586425803</v>
      </c>
      <c r="E34" s="151">
        <v>5.5</v>
      </c>
      <c r="F34" s="152">
        <v>3.6237030029296902</v>
      </c>
      <c r="G34" s="153">
        <v>3.6900482177734402</v>
      </c>
      <c r="H34" s="154"/>
      <c r="I34" s="155" t="s">
        <v>61</v>
      </c>
      <c r="J34" s="151">
        <v>49.123493194580099</v>
      </c>
      <c r="K34" s="151">
        <v>4.20013380050659</v>
      </c>
      <c r="L34" s="152">
        <v>3.1648254394531299</v>
      </c>
      <c r="M34" s="156">
        <v>3.2011871337890598</v>
      </c>
      <c r="N34" s="157"/>
      <c r="O34" s="188" t="s">
        <v>61</v>
      </c>
      <c r="P34" s="158">
        <f t="shared" si="0"/>
        <v>13.853870391845703</v>
      </c>
      <c r="Q34" s="159">
        <v>0.458877563476563</v>
      </c>
      <c r="R34" s="159">
        <v>0.488861083984375</v>
      </c>
      <c r="S34" s="162">
        <v>7.2785377502441406E-2</v>
      </c>
    </row>
    <row r="35" spans="1:19" x14ac:dyDescent="0.35">
      <c r="A35" s="148" t="s">
        <v>218</v>
      </c>
      <c r="B35" s="161">
        <v>24</v>
      </c>
      <c r="C35" s="150" t="s">
        <v>61</v>
      </c>
      <c r="D35" s="151">
        <v>63.067092895507798</v>
      </c>
      <c r="E35" s="151">
        <v>5.5</v>
      </c>
      <c r="F35" s="152">
        <v>3.7991027832031299</v>
      </c>
      <c r="G35" s="153">
        <v>3.86883544921875</v>
      </c>
      <c r="H35" s="154"/>
      <c r="I35" s="155" t="s">
        <v>61</v>
      </c>
      <c r="J35" s="151">
        <v>49.789932250976598</v>
      </c>
      <c r="K35" s="151">
        <v>4.20013380050659</v>
      </c>
      <c r="L35" s="152">
        <v>3.3627624511718799</v>
      </c>
      <c r="M35" s="156">
        <v>3.4023742675781299</v>
      </c>
      <c r="N35" s="157"/>
      <c r="O35" s="188" t="s">
        <v>61</v>
      </c>
      <c r="P35" s="158">
        <f t="shared" si="0"/>
        <v>13.2771606445312</v>
      </c>
      <c r="Q35" s="159">
        <v>0.43634033203125</v>
      </c>
      <c r="R35" s="159">
        <v>0.466461181640625</v>
      </c>
      <c r="S35" s="162">
        <v>7.2210311889648396E-2</v>
      </c>
    </row>
    <row r="36" spans="1:19" x14ac:dyDescent="0.35">
      <c r="A36" s="148" t="s">
        <v>219</v>
      </c>
      <c r="B36" s="161">
        <v>24</v>
      </c>
      <c r="C36" s="150" t="s">
        <v>61</v>
      </c>
      <c r="D36" s="151">
        <v>63.0912055969238</v>
      </c>
      <c r="E36" s="151">
        <v>5.5</v>
      </c>
      <c r="F36" s="152">
        <v>3.9534606933593799</v>
      </c>
      <c r="G36" s="153">
        <v>4.0260009765625</v>
      </c>
      <c r="H36" s="154"/>
      <c r="I36" s="155" t="s">
        <v>61</v>
      </c>
      <c r="J36" s="151">
        <v>49.762466430664098</v>
      </c>
      <c r="K36" s="151">
        <v>4.20013380050659</v>
      </c>
      <c r="L36" s="152">
        <v>3.3849334716796902</v>
      </c>
      <c r="M36" s="156">
        <v>3.4248046875</v>
      </c>
      <c r="N36" s="157"/>
      <c r="O36" s="188" t="s">
        <v>61</v>
      </c>
      <c r="P36" s="158">
        <f t="shared" si="0"/>
        <v>13.328739166259702</v>
      </c>
      <c r="Q36" s="159">
        <v>0.56852722167968806</v>
      </c>
      <c r="R36" s="159">
        <v>0.6011962890625</v>
      </c>
      <c r="S36" s="162">
        <v>8.1021308898925795E-2</v>
      </c>
    </row>
    <row r="37" spans="1:19" x14ac:dyDescent="0.35">
      <c r="A37" s="148" t="s">
        <v>220</v>
      </c>
      <c r="B37" s="161">
        <v>24</v>
      </c>
      <c r="C37" s="150" t="s">
        <v>61</v>
      </c>
      <c r="D37" s="151">
        <v>63.147220611572301</v>
      </c>
      <c r="E37" s="151">
        <v>5.5</v>
      </c>
      <c r="F37" s="152">
        <v>3.901123046875</v>
      </c>
      <c r="G37" s="153">
        <v>3.9728088378906299</v>
      </c>
      <c r="H37" s="154"/>
      <c r="I37" s="155" t="s">
        <v>61</v>
      </c>
      <c r="J37" s="151">
        <v>49.613265991210902</v>
      </c>
      <c r="K37" s="151">
        <v>4.20013380050659</v>
      </c>
      <c r="L37" s="152">
        <v>3.38714599609375</v>
      </c>
      <c r="M37" s="156">
        <v>3.42681884765625</v>
      </c>
      <c r="N37" s="157"/>
      <c r="O37" s="188" t="s">
        <v>61</v>
      </c>
      <c r="P37" s="158">
        <f t="shared" si="0"/>
        <v>13.533954620361399</v>
      </c>
      <c r="Q37" s="159">
        <v>0.51397705078125</v>
      </c>
      <c r="R37" s="159">
        <v>0.545989990234375</v>
      </c>
      <c r="S37" s="162">
        <v>7.8362941741943401E-2</v>
      </c>
    </row>
    <row r="38" spans="1:19" x14ac:dyDescent="0.35">
      <c r="A38" s="148" t="s">
        <v>221</v>
      </c>
      <c r="B38" s="161">
        <v>24</v>
      </c>
      <c r="C38" s="150" t="s">
        <v>61</v>
      </c>
      <c r="D38" s="151">
        <v>63.079410552978501</v>
      </c>
      <c r="E38" s="151">
        <v>5.5</v>
      </c>
      <c r="F38" s="152">
        <v>3.6887512207031299</v>
      </c>
      <c r="G38" s="153">
        <v>3.75634765625</v>
      </c>
      <c r="H38" s="154"/>
      <c r="I38" s="155" t="s">
        <v>61</v>
      </c>
      <c r="J38" s="151">
        <v>49.332508087158203</v>
      </c>
      <c r="K38" s="151">
        <v>4.20013380050659</v>
      </c>
      <c r="L38" s="152">
        <v>3.3737487792968799</v>
      </c>
      <c r="M38" s="156">
        <v>3.4127960205078098</v>
      </c>
      <c r="N38" s="157"/>
      <c r="O38" s="188" t="s">
        <v>61</v>
      </c>
      <c r="P38" s="158">
        <f t="shared" si="0"/>
        <v>13.746902465820298</v>
      </c>
      <c r="Q38" s="159">
        <v>0.31500244140625</v>
      </c>
      <c r="R38" s="159">
        <v>0.343551635742188</v>
      </c>
      <c r="S38" s="162">
        <v>6.6270828247070299E-2</v>
      </c>
    </row>
    <row r="39" spans="1:19" x14ac:dyDescent="0.35">
      <c r="A39" s="148" t="s">
        <v>222</v>
      </c>
      <c r="B39" s="161">
        <v>24</v>
      </c>
      <c r="C39" s="150" t="s">
        <v>61</v>
      </c>
      <c r="D39" s="151">
        <v>63.027538299560497</v>
      </c>
      <c r="E39" s="151">
        <v>5.5</v>
      </c>
      <c r="F39" s="152">
        <v>3.7552185058593799</v>
      </c>
      <c r="G39" s="153">
        <v>3.823974609375</v>
      </c>
      <c r="H39" s="154"/>
      <c r="I39" s="155" t="s">
        <v>61</v>
      </c>
      <c r="J39" s="151">
        <v>49.217460632324197</v>
      </c>
      <c r="K39" s="151">
        <v>4.20013380050659</v>
      </c>
      <c r="L39" s="152">
        <v>3.3735198974609402</v>
      </c>
      <c r="M39" s="156">
        <v>3.4123687744140598</v>
      </c>
      <c r="N39" s="157"/>
      <c r="O39" s="188" t="s">
        <v>61</v>
      </c>
      <c r="P39" s="158">
        <f t="shared" si="0"/>
        <v>13.8100776672363</v>
      </c>
      <c r="Q39" s="159">
        <v>0.381698608398438</v>
      </c>
      <c r="R39" s="159">
        <v>0.411605834960938</v>
      </c>
      <c r="S39" s="162">
        <v>7.0709228515625E-2</v>
      </c>
    </row>
    <row r="40" spans="1:19" x14ac:dyDescent="0.35">
      <c r="A40" s="148" t="s">
        <v>223</v>
      </c>
      <c r="B40" s="161">
        <v>24</v>
      </c>
      <c r="C40" s="150" t="s">
        <v>61</v>
      </c>
      <c r="D40" s="151">
        <v>62.742389678955099</v>
      </c>
      <c r="E40" s="151">
        <v>5.5</v>
      </c>
      <c r="F40" s="152">
        <v>4.0288391113281303</v>
      </c>
      <c r="G40" s="153">
        <v>4.1019592285156303</v>
      </c>
      <c r="H40" s="154"/>
      <c r="I40" s="155" t="s">
        <v>61</v>
      </c>
      <c r="J40" s="151">
        <v>49.278854370117202</v>
      </c>
      <c r="K40" s="151">
        <v>4.20013380050659</v>
      </c>
      <c r="L40" s="152">
        <v>3.42919921875</v>
      </c>
      <c r="M40" s="156">
        <v>3.4687957763671902</v>
      </c>
      <c r="N40" s="157"/>
      <c r="O40" s="188" t="s">
        <v>61</v>
      </c>
      <c r="P40" s="158">
        <f t="shared" si="0"/>
        <v>13.463535308837898</v>
      </c>
      <c r="Q40" s="159">
        <v>0.599639892578125</v>
      </c>
      <c r="R40" s="159">
        <v>0.63316345214843806</v>
      </c>
      <c r="S40" s="162">
        <v>8.3840370178222698E-2</v>
      </c>
    </row>
    <row r="41" spans="1:19" x14ac:dyDescent="0.35">
      <c r="A41" s="148" t="s">
        <v>224</v>
      </c>
      <c r="B41" s="161">
        <v>24</v>
      </c>
      <c r="C41" s="150" t="s">
        <v>61</v>
      </c>
      <c r="D41" s="151">
        <v>63.009140014648402</v>
      </c>
      <c r="E41" s="151">
        <v>5.5</v>
      </c>
      <c r="F41" s="152">
        <v>3.8287658691406299</v>
      </c>
      <c r="G41" s="153">
        <v>3.8988342285156299</v>
      </c>
      <c r="H41" s="154"/>
      <c r="I41" s="155" t="s">
        <v>61</v>
      </c>
      <c r="J41" s="151">
        <v>49.317359924316399</v>
      </c>
      <c r="K41" s="151">
        <v>4.20013380050659</v>
      </c>
      <c r="L41" s="152">
        <v>3.3986663818359402</v>
      </c>
      <c r="M41" s="156">
        <v>3.4379730224609402</v>
      </c>
      <c r="N41" s="157"/>
      <c r="O41" s="188" t="s">
        <v>61</v>
      </c>
      <c r="P41" s="158">
        <f t="shared" si="0"/>
        <v>13.691780090332003</v>
      </c>
      <c r="Q41" s="159">
        <v>0.430099487304688</v>
      </c>
      <c r="R41" s="159">
        <v>0.460861206054688</v>
      </c>
      <c r="S41" s="162">
        <v>7.3655128479003906E-2</v>
      </c>
    </row>
    <row r="42" spans="1:19" x14ac:dyDescent="0.35">
      <c r="A42" s="148" t="s">
        <v>225</v>
      </c>
      <c r="B42" s="161">
        <v>24</v>
      </c>
      <c r="C42" s="150" t="s">
        <v>61</v>
      </c>
      <c r="D42" s="151">
        <v>62.981437683105497</v>
      </c>
      <c r="E42" s="151">
        <v>5.5</v>
      </c>
      <c r="F42" s="152">
        <v>3.68304443359375</v>
      </c>
      <c r="G42" s="153">
        <v>3.7503967285156299</v>
      </c>
      <c r="H42" s="154"/>
      <c r="I42" s="155" t="s">
        <v>61</v>
      </c>
      <c r="J42" s="151">
        <v>49.216640472412102</v>
      </c>
      <c r="K42" s="151">
        <v>4.20013380050659</v>
      </c>
      <c r="L42" s="152">
        <v>3.3885192871093799</v>
      </c>
      <c r="M42" s="156">
        <v>3.42755126953125</v>
      </c>
      <c r="N42" s="157"/>
      <c r="O42" s="188" t="s">
        <v>61</v>
      </c>
      <c r="P42" s="158">
        <f t="shared" si="0"/>
        <v>13.764797210693395</v>
      </c>
      <c r="Q42" s="159">
        <v>0.294525146484375</v>
      </c>
      <c r="R42" s="159">
        <v>0.322845458984375</v>
      </c>
      <c r="S42" s="162">
        <v>6.5252304077148396E-2</v>
      </c>
    </row>
    <row r="43" spans="1:19" x14ac:dyDescent="0.35">
      <c r="A43" s="148" t="s">
        <v>226</v>
      </c>
      <c r="B43" s="161">
        <v>24</v>
      </c>
      <c r="C43" s="150" t="s">
        <v>61</v>
      </c>
      <c r="D43" s="151">
        <v>62.958953857421903</v>
      </c>
      <c r="E43" s="151">
        <v>5.5</v>
      </c>
      <c r="F43" s="152">
        <v>3.7203674316406299</v>
      </c>
      <c r="G43" s="153">
        <v>3.78839111328125</v>
      </c>
      <c r="H43" s="154"/>
      <c r="I43" s="155" t="s">
        <v>61</v>
      </c>
      <c r="J43" s="151">
        <v>49.172477722167997</v>
      </c>
      <c r="K43" s="151">
        <v>4.20013380050659</v>
      </c>
      <c r="L43" s="152">
        <v>3.3716125488281299</v>
      </c>
      <c r="M43" s="156">
        <v>3.410400390625</v>
      </c>
      <c r="N43" s="157"/>
      <c r="O43" s="188" t="s">
        <v>61</v>
      </c>
      <c r="P43" s="158">
        <f t="shared" si="0"/>
        <v>13.786476135253906</v>
      </c>
      <c r="Q43" s="159">
        <v>0.3487548828125</v>
      </c>
      <c r="R43" s="159">
        <v>0.37799072265625</v>
      </c>
      <c r="S43" s="162">
        <v>6.84661865234375E-2</v>
      </c>
    </row>
    <row r="44" spans="1:19" x14ac:dyDescent="0.35">
      <c r="A44" s="148" t="s">
        <v>227</v>
      </c>
      <c r="B44" s="161">
        <v>24</v>
      </c>
      <c r="C44" s="150" t="s">
        <v>61</v>
      </c>
      <c r="D44" s="151">
        <v>63.0942573547363</v>
      </c>
      <c r="E44" s="151">
        <v>5.5</v>
      </c>
      <c r="F44" s="152">
        <v>3.9420471191406299</v>
      </c>
      <c r="G44" s="153">
        <v>4.0143737792968803</v>
      </c>
      <c r="H44" s="154"/>
      <c r="I44" s="155" t="s">
        <v>61</v>
      </c>
      <c r="J44" s="151">
        <v>49.711639404296903</v>
      </c>
      <c r="K44" s="151">
        <v>4.20013380050659</v>
      </c>
      <c r="L44" s="152">
        <v>3.38140869140625</v>
      </c>
      <c r="M44" s="156">
        <v>3.4211730957031299</v>
      </c>
      <c r="N44" s="157"/>
      <c r="O44" s="188" t="s">
        <v>61</v>
      </c>
      <c r="P44" s="158">
        <f t="shared" si="0"/>
        <v>13.382617950439396</v>
      </c>
      <c r="Q44" s="159">
        <v>0.560638427734375</v>
      </c>
      <c r="R44" s="159">
        <v>0.59320068359375</v>
      </c>
      <c r="S44" s="162">
        <v>8.0671787261962905E-2</v>
      </c>
    </row>
    <row r="45" spans="1:19" x14ac:dyDescent="0.35">
      <c r="A45" s="148" t="s">
        <v>228</v>
      </c>
      <c r="B45" s="161">
        <v>24</v>
      </c>
      <c r="C45" s="150" t="s">
        <v>61</v>
      </c>
      <c r="D45" s="151">
        <v>63.243869781494098</v>
      </c>
      <c r="E45" s="151">
        <v>5.5</v>
      </c>
      <c r="F45" s="152">
        <v>4.20526123046875</v>
      </c>
      <c r="G45" s="153">
        <v>4.2828369140625</v>
      </c>
      <c r="H45" s="154"/>
      <c r="I45" s="155" t="s">
        <v>61</v>
      </c>
      <c r="J45" s="151">
        <v>49.968376159667997</v>
      </c>
      <c r="K45" s="151">
        <v>4.20013380050659</v>
      </c>
      <c r="L45" s="152">
        <v>3.3668518066406299</v>
      </c>
      <c r="M45" s="156">
        <v>3.40679931640625</v>
      </c>
      <c r="N45" s="157"/>
      <c r="O45" s="188" t="s">
        <v>61</v>
      </c>
      <c r="P45" s="158">
        <f t="shared" si="0"/>
        <v>13.275493621826101</v>
      </c>
      <c r="Q45" s="159">
        <v>0.838409423828125</v>
      </c>
      <c r="R45" s="159">
        <v>0.87603759765625</v>
      </c>
      <c r="S45" s="162">
        <v>9.7776889801025405E-2</v>
      </c>
    </row>
    <row r="46" spans="1:19" x14ac:dyDescent="0.35">
      <c r="A46" s="148" t="s">
        <v>229</v>
      </c>
      <c r="B46" s="161">
        <v>24</v>
      </c>
      <c r="C46" s="150" t="s">
        <v>61</v>
      </c>
      <c r="D46" s="151">
        <v>63.214836120605497</v>
      </c>
      <c r="E46" s="151">
        <v>5.5</v>
      </c>
      <c r="F46" s="152">
        <v>4.0650634765625</v>
      </c>
      <c r="G46" s="153">
        <v>4.1399841308593803</v>
      </c>
      <c r="H46" s="154"/>
      <c r="I46" s="155" t="s">
        <v>61</v>
      </c>
      <c r="J46" s="151">
        <v>50.1886177062988</v>
      </c>
      <c r="K46" s="151">
        <v>4.20013380050659</v>
      </c>
      <c r="L46" s="152">
        <v>3.371337890625</v>
      </c>
      <c r="M46" s="156">
        <v>3.41162109375</v>
      </c>
      <c r="N46" s="157"/>
      <c r="O46" s="188" t="s">
        <v>61</v>
      </c>
      <c r="P46" s="158">
        <f t="shared" si="0"/>
        <v>13.026218414306697</v>
      </c>
      <c r="Q46" s="159">
        <v>0.6937255859375</v>
      </c>
      <c r="R46" s="159">
        <v>0.728363037109375</v>
      </c>
      <c r="S46" s="162">
        <v>8.7830543518066406E-2</v>
      </c>
    </row>
    <row r="47" spans="1:19" x14ac:dyDescent="0.35">
      <c r="A47" s="148" t="s">
        <v>230</v>
      </c>
      <c r="B47" s="161">
        <v>24</v>
      </c>
      <c r="C47" s="150" t="s">
        <v>61</v>
      </c>
      <c r="D47" s="151">
        <v>62.758586883544901</v>
      </c>
      <c r="E47" s="151">
        <v>5.5</v>
      </c>
      <c r="F47" s="152">
        <v>3.9285583496093799</v>
      </c>
      <c r="G47" s="153">
        <v>4.0000305175781303</v>
      </c>
      <c r="H47" s="154"/>
      <c r="I47" s="155" t="s">
        <v>61</v>
      </c>
      <c r="J47" s="151">
        <v>49.631649017333999</v>
      </c>
      <c r="K47" s="151">
        <v>4.20013380050659</v>
      </c>
      <c r="L47" s="152">
        <v>3.38311767578125</v>
      </c>
      <c r="M47" s="156">
        <v>3.4228515625</v>
      </c>
      <c r="N47" s="157"/>
      <c r="O47" s="188" t="s">
        <v>61</v>
      </c>
      <c r="P47" s="158">
        <f t="shared" si="0"/>
        <v>13.126937866210902</v>
      </c>
      <c r="Q47" s="159">
        <v>0.545440673828125</v>
      </c>
      <c r="R47" s="159">
        <v>0.577178955078125</v>
      </c>
      <c r="S47" s="162">
        <v>7.8691005706787095E-2</v>
      </c>
    </row>
    <row r="48" spans="1:19" x14ac:dyDescent="0.35">
      <c r="A48" s="148" t="s">
        <v>231</v>
      </c>
      <c r="B48" s="161">
        <v>24</v>
      </c>
      <c r="C48" s="150" t="s">
        <v>61</v>
      </c>
      <c r="D48" s="151">
        <v>63.107124328613303</v>
      </c>
      <c r="E48" s="151">
        <v>5.5</v>
      </c>
      <c r="F48" s="152">
        <v>3.8744812011718799</v>
      </c>
      <c r="G48" s="153">
        <v>3.9456481933593799</v>
      </c>
      <c r="H48" s="154"/>
      <c r="I48" s="155" t="s">
        <v>61</v>
      </c>
      <c r="J48" s="151">
        <v>49.408134460449197</v>
      </c>
      <c r="K48" s="151">
        <v>4.20013380050659</v>
      </c>
      <c r="L48" s="152">
        <v>3.3450927734375</v>
      </c>
      <c r="M48" s="156">
        <v>3.38409423828125</v>
      </c>
      <c r="N48" s="157"/>
      <c r="O48" s="188" t="s">
        <v>61</v>
      </c>
      <c r="P48" s="158">
        <f t="shared" si="0"/>
        <v>13.698989868164105</v>
      </c>
      <c r="Q48" s="159">
        <v>0.529388427734375</v>
      </c>
      <c r="R48" s="159">
        <v>0.561553955078125</v>
      </c>
      <c r="S48" s="162">
        <v>7.9275131225585896E-2</v>
      </c>
    </row>
    <row r="49" spans="1:19" x14ac:dyDescent="0.35">
      <c r="A49" s="148" t="s">
        <v>232</v>
      </c>
      <c r="B49" s="161">
        <v>24</v>
      </c>
      <c r="C49" s="150" t="s">
        <v>61</v>
      </c>
      <c r="D49" s="151">
        <v>62.974617004394503</v>
      </c>
      <c r="E49" s="151">
        <v>5.5</v>
      </c>
      <c r="F49" s="152">
        <v>3.8413391113281299</v>
      </c>
      <c r="G49" s="153">
        <v>3.91156005859375</v>
      </c>
      <c r="H49" s="154"/>
      <c r="I49" s="155" t="s">
        <v>61</v>
      </c>
      <c r="J49" s="151">
        <v>49.4195747375488</v>
      </c>
      <c r="K49" s="151">
        <v>4.20013380050659</v>
      </c>
      <c r="L49" s="152">
        <v>3.3656311035156299</v>
      </c>
      <c r="M49" s="156">
        <v>3.4049072265625</v>
      </c>
      <c r="N49" s="157"/>
      <c r="O49" s="188" t="s">
        <v>61</v>
      </c>
      <c r="P49" s="158">
        <f t="shared" si="0"/>
        <v>13.555042266845703</v>
      </c>
      <c r="Q49" s="159">
        <v>0.4757080078125</v>
      </c>
      <c r="R49" s="159">
        <v>0.50665283203125</v>
      </c>
      <c r="S49" s="162">
        <v>7.5643539428710896E-2</v>
      </c>
    </row>
    <row r="50" spans="1:19" x14ac:dyDescent="0.35">
      <c r="A50" s="148" t="s">
        <v>233</v>
      </c>
      <c r="B50" s="161">
        <v>24</v>
      </c>
      <c r="C50" s="150" t="s">
        <v>61</v>
      </c>
      <c r="D50" s="151">
        <v>63.109104156494098</v>
      </c>
      <c r="E50" s="151">
        <v>5.5</v>
      </c>
      <c r="F50" s="152">
        <v>3.72869873046875</v>
      </c>
      <c r="G50" s="153">
        <v>3.7972717285156299</v>
      </c>
      <c r="H50" s="154"/>
      <c r="I50" s="155" t="s">
        <v>61</v>
      </c>
      <c r="J50" s="151">
        <v>49.691585540771499</v>
      </c>
      <c r="K50" s="151">
        <v>4.20013380050659</v>
      </c>
      <c r="L50" s="152">
        <v>3.38275146484375</v>
      </c>
      <c r="M50" s="156">
        <v>3.4223937988281299</v>
      </c>
      <c r="N50" s="157"/>
      <c r="O50" s="188" t="s">
        <v>61</v>
      </c>
      <c r="P50" s="158">
        <f t="shared" si="0"/>
        <v>13.417518615722599</v>
      </c>
      <c r="Q50" s="159">
        <v>0.345947265625</v>
      </c>
      <c r="R50" s="159">
        <v>0.3748779296875</v>
      </c>
      <c r="S50" s="162">
        <v>6.72717094421387E-2</v>
      </c>
    </row>
    <row r="51" spans="1:19" x14ac:dyDescent="0.35">
      <c r="A51" s="148" t="s">
        <v>234</v>
      </c>
      <c r="B51" s="161">
        <v>24</v>
      </c>
      <c r="C51" s="150" t="s">
        <v>61</v>
      </c>
      <c r="D51" s="151">
        <v>63.086692810058601</v>
      </c>
      <c r="E51" s="151">
        <v>5.5</v>
      </c>
      <c r="F51" s="152">
        <v>3.7142639160156299</v>
      </c>
      <c r="G51" s="153">
        <v>3.7823791503906299</v>
      </c>
      <c r="H51" s="154"/>
      <c r="I51" s="155" t="s">
        <v>61</v>
      </c>
      <c r="J51" s="151">
        <v>49.514762878417997</v>
      </c>
      <c r="K51" s="151">
        <v>4.20013332366943</v>
      </c>
      <c r="L51" s="152">
        <v>3.36236572265625</v>
      </c>
      <c r="M51" s="156">
        <v>3.4016418457031299</v>
      </c>
      <c r="N51" s="157"/>
      <c r="O51" s="188" t="s">
        <v>61</v>
      </c>
      <c r="P51" s="158">
        <f t="shared" si="0"/>
        <v>13.571929931640604</v>
      </c>
      <c r="Q51" s="159">
        <v>0.351898193359375</v>
      </c>
      <c r="R51" s="159">
        <v>0.3807373046875</v>
      </c>
      <c r="S51" s="162">
        <v>6.7876815795898396E-2</v>
      </c>
    </row>
    <row r="52" spans="1:19" x14ac:dyDescent="0.35">
      <c r="A52" s="148" t="s">
        <v>235</v>
      </c>
      <c r="B52" s="161">
        <v>24</v>
      </c>
      <c r="C52" s="150" t="s">
        <v>61</v>
      </c>
      <c r="D52" s="151">
        <v>63.217315673828097</v>
      </c>
      <c r="E52" s="151">
        <v>5.5</v>
      </c>
      <c r="F52" s="152">
        <v>4.0694885253906303</v>
      </c>
      <c r="G52" s="153">
        <v>4.1443786621093803</v>
      </c>
      <c r="H52" s="154"/>
      <c r="I52" s="155" t="s">
        <v>61</v>
      </c>
      <c r="J52" s="151">
        <v>49.874301910400398</v>
      </c>
      <c r="K52" s="151">
        <v>4.20013380050659</v>
      </c>
      <c r="L52" s="152">
        <v>3.41015625</v>
      </c>
      <c r="M52" s="156">
        <v>3.4504089355468799</v>
      </c>
      <c r="N52" s="157"/>
      <c r="O52" s="188" t="s">
        <v>61</v>
      </c>
      <c r="P52" s="158">
        <f t="shared" si="0"/>
        <v>13.343013763427699</v>
      </c>
      <c r="Q52" s="159">
        <v>0.659332275390625</v>
      </c>
      <c r="R52" s="159">
        <v>0.6939697265625</v>
      </c>
      <c r="S52" s="162">
        <v>8.72149467468262E-2</v>
      </c>
    </row>
    <row r="53" spans="1:19" x14ac:dyDescent="0.35">
      <c r="A53" s="148" t="s">
        <v>6</v>
      </c>
      <c r="B53" s="161" t="s">
        <v>6</v>
      </c>
      <c r="C53" s="150" t="s">
        <v>61</v>
      </c>
      <c r="D53" s="151" t="s">
        <v>6</v>
      </c>
      <c r="E53" s="151" t="s">
        <v>6</v>
      </c>
      <c r="F53" s="152" t="s">
        <v>6</v>
      </c>
      <c r="G53" s="153" t="s">
        <v>6</v>
      </c>
      <c r="H53" s="154"/>
      <c r="I53" s="155" t="s">
        <v>61</v>
      </c>
      <c r="J53" s="151" t="s">
        <v>6</v>
      </c>
      <c r="K53" s="151" t="s">
        <v>6</v>
      </c>
      <c r="L53" s="152" t="s">
        <v>6</v>
      </c>
      <c r="M53" s="156" t="s">
        <v>6</v>
      </c>
      <c r="N53" s="157"/>
      <c r="O53" s="188" t="s">
        <v>6</v>
      </c>
      <c r="P53" s="158" t="str">
        <f t="shared" si="0"/>
        <v/>
      </c>
      <c r="Q53" s="159" t="s">
        <v>6</v>
      </c>
      <c r="R53" s="159" t="s">
        <v>6</v>
      </c>
      <c r="S53" s="162" t="s">
        <v>6</v>
      </c>
    </row>
    <row r="54" spans="1:19" x14ac:dyDescent="0.35">
      <c r="A54" s="148" t="s">
        <v>6</v>
      </c>
      <c r="B54" s="161" t="s">
        <v>6</v>
      </c>
      <c r="C54" s="150" t="s">
        <v>61</v>
      </c>
      <c r="D54" s="151" t="s">
        <v>6</v>
      </c>
      <c r="E54" s="151" t="s">
        <v>6</v>
      </c>
      <c r="F54" s="152" t="s">
        <v>6</v>
      </c>
      <c r="G54" s="153" t="s">
        <v>6</v>
      </c>
      <c r="H54" s="154"/>
      <c r="I54" s="155" t="s">
        <v>61</v>
      </c>
      <c r="J54" s="151" t="s">
        <v>6</v>
      </c>
      <c r="K54" s="151" t="s">
        <v>6</v>
      </c>
      <c r="L54" s="152" t="s">
        <v>6</v>
      </c>
      <c r="M54" s="156" t="s">
        <v>6</v>
      </c>
      <c r="N54" s="157"/>
      <c r="O54" s="188" t="s">
        <v>6</v>
      </c>
      <c r="P54" s="158" t="str">
        <f t="shared" si="0"/>
        <v/>
      </c>
      <c r="Q54" s="159" t="s">
        <v>6</v>
      </c>
      <c r="R54" s="159" t="s">
        <v>6</v>
      </c>
      <c r="S54" s="162" t="s">
        <v>6</v>
      </c>
    </row>
    <row r="55" spans="1:19" x14ac:dyDescent="0.35">
      <c r="A55" s="148" t="s">
        <v>6</v>
      </c>
      <c r="B55" s="161" t="s">
        <v>6</v>
      </c>
      <c r="C55" s="150" t="s">
        <v>61</v>
      </c>
      <c r="D55" s="151" t="s">
        <v>6</v>
      </c>
      <c r="E55" s="151" t="s">
        <v>6</v>
      </c>
      <c r="F55" s="152" t="s">
        <v>6</v>
      </c>
      <c r="G55" s="153" t="s">
        <v>6</v>
      </c>
      <c r="H55" s="154"/>
      <c r="I55" s="155" t="s">
        <v>61</v>
      </c>
      <c r="J55" s="151" t="s">
        <v>6</v>
      </c>
      <c r="K55" s="151" t="s">
        <v>6</v>
      </c>
      <c r="L55" s="152" t="s">
        <v>6</v>
      </c>
      <c r="M55" s="156" t="s">
        <v>6</v>
      </c>
      <c r="N55" s="157"/>
      <c r="O55" s="188" t="s">
        <v>6</v>
      </c>
      <c r="P55" s="158" t="str">
        <f t="shared" si="0"/>
        <v/>
      </c>
      <c r="Q55" s="159" t="s">
        <v>6</v>
      </c>
      <c r="R55" s="159" t="s">
        <v>6</v>
      </c>
      <c r="S55" s="162" t="s">
        <v>6</v>
      </c>
    </row>
    <row r="56" spans="1:19" x14ac:dyDescent="0.35">
      <c r="A56" s="148" t="s">
        <v>6</v>
      </c>
      <c r="B56" s="161" t="s">
        <v>6</v>
      </c>
      <c r="C56" s="150" t="s">
        <v>61</v>
      </c>
      <c r="D56" s="151" t="s">
        <v>6</v>
      </c>
      <c r="E56" s="151" t="s">
        <v>6</v>
      </c>
      <c r="F56" s="152" t="s">
        <v>6</v>
      </c>
      <c r="G56" s="153" t="s">
        <v>6</v>
      </c>
      <c r="H56" s="154"/>
      <c r="I56" s="155" t="s">
        <v>61</v>
      </c>
      <c r="J56" s="151" t="s">
        <v>6</v>
      </c>
      <c r="K56" s="151" t="s">
        <v>6</v>
      </c>
      <c r="L56" s="152" t="s">
        <v>6</v>
      </c>
      <c r="M56" s="156" t="s">
        <v>6</v>
      </c>
      <c r="N56" s="157"/>
      <c r="O56" s="188" t="s">
        <v>6</v>
      </c>
      <c r="P56" s="158" t="str">
        <f t="shared" si="0"/>
        <v/>
      </c>
      <c r="Q56" s="159" t="s">
        <v>6</v>
      </c>
      <c r="R56" s="159" t="s">
        <v>6</v>
      </c>
      <c r="S56" s="162" t="s">
        <v>6</v>
      </c>
    </row>
    <row r="57" spans="1:19" x14ac:dyDescent="0.35">
      <c r="A57" s="148" t="s">
        <v>6</v>
      </c>
      <c r="B57" s="161" t="s">
        <v>6</v>
      </c>
      <c r="C57" s="150" t="s">
        <v>61</v>
      </c>
      <c r="D57" s="151" t="s">
        <v>6</v>
      </c>
      <c r="E57" s="151" t="s">
        <v>6</v>
      </c>
      <c r="F57" s="152" t="s">
        <v>6</v>
      </c>
      <c r="G57" s="153" t="s">
        <v>6</v>
      </c>
      <c r="H57" s="154"/>
      <c r="I57" s="155" t="s">
        <v>61</v>
      </c>
      <c r="J57" s="151" t="s">
        <v>6</v>
      </c>
      <c r="K57" s="151" t="s">
        <v>6</v>
      </c>
      <c r="L57" s="152" t="s">
        <v>6</v>
      </c>
      <c r="M57" s="156" t="s">
        <v>6</v>
      </c>
      <c r="N57" s="157"/>
      <c r="O57" s="188" t="s">
        <v>6</v>
      </c>
      <c r="P57" s="158" t="str">
        <f t="shared" si="0"/>
        <v/>
      </c>
      <c r="Q57" s="159" t="s">
        <v>6</v>
      </c>
      <c r="R57" s="159" t="s">
        <v>6</v>
      </c>
      <c r="S57" s="162" t="s">
        <v>6</v>
      </c>
    </row>
    <row r="58" spans="1:19" x14ac:dyDescent="0.35">
      <c r="A58" s="148" t="s">
        <v>6</v>
      </c>
      <c r="B58" s="161" t="s">
        <v>6</v>
      </c>
      <c r="C58" s="150" t="s">
        <v>61</v>
      </c>
      <c r="D58" s="151" t="s">
        <v>6</v>
      </c>
      <c r="E58" s="151" t="s">
        <v>6</v>
      </c>
      <c r="F58" s="152" t="s">
        <v>6</v>
      </c>
      <c r="G58" s="153" t="s">
        <v>6</v>
      </c>
      <c r="H58" s="154"/>
      <c r="I58" s="155" t="s">
        <v>61</v>
      </c>
      <c r="J58" s="151" t="s">
        <v>6</v>
      </c>
      <c r="K58" s="151" t="s">
        <v>6</v>
      </c>
      <c r="L58" s="152" t="s">
        <v>6</v>
      </c>
      <c r="M58" s="156" t="s">
        <v>6</v>
      </c>
      <c r="N58" s="157"/>
      <c r="O58" s="188" t="s">
        <v>6</v>
      </c>
      <c r="P58" s="158" t="str">
        <f t="shared" si="0"/>
        <v/>
      </c>
      <c r="Q58" s="159" t="s">
        <v>6</v>
      </c>
      <c r="R58" s="159" t="s">
        <v>6</v>
      </c>
      <c r="S58" s="162" t="s">
        <v>6</v>
      </c>
    </row>
    <row r="59" spans="1:19" x14ac:dyDescent="0.35">
      <c r="A59" s="148" t="s">
        <v>6</v>
      </c>
      <c r="B59" s="161" t="s">
        <v>6</v>
      </c>
      <c r="C59" s="150" t="s">
        <v>61</v>
      </c>
      <c r="D59" s="151" t="s">
        <v>6</v>
      </c>
      <c r="E59" s="151" t="s">
        <v>6</v>
      </c>
      <c r="F59" s="152" t="s">
        <v>6</v>
      </c>
      <c r="G59" s="153" t="s">
        <v>6</v>
      </c>
      <c r="H59" s="154"/>
      <c r="I59" s="155" t="s">
        <v>61</v>
      </c>
      <c r="J59" s="151" t="s">
        <v>6</v>
      </c>
      <c r="K59" s="151" t="s">
        <v>6</v>
      </c>
      <c r="L59" s="152" t="s">
        <v>6</v>
      </c>
      <c r="M59" s="156" t="s">
        <v>6</v>
      </c>
      <c r="N59" s="157"/>
      <c r="O59" s="188" t="s">
        <v>6</v>
      </c>
      <c r="P59" s="158" t="str">
        <f t="shared" si="0"/>
        <v/>
      </c>
      <c r="Q59" s="159" t="s">
        <v>6</v>
      </c>
      <c r="R59" s="159" t="s">
        <v>6</v>
      </c>
      <c r="S59" s="162" t="s">
        <v>6</v>
      </c>
    </row>
    <row r="60" spans="1:19" x14ac:dyDescent="0.35">
      <c r="A60" s="148" t="s">
        <v>6</v>
      </c>
      <c r="B60" s="161" t="s">
        <v>6</v>
      </c>
      <c r="C60" s="150" t="s">
        <v>61</v>
      </c>
      <c r="D60" s="151" t="s">
        <v>6</v>
      </c>
      <c r="E60" s="151" t="s">
        <v>6</v>
      </c>
      <c r="F60" s="152" t="s">
        <v>6</v>
      </c>
      <c r="G60" s="153" t="s">
        <v>6</v>
      </c>
      <c r="H60" s="154"/>
      <c r="I60" s="155" t="s">
        <v>61</v>
      </c>
      <c r="J60" s="151" t="s">
        <v>6</v>
      </c>
      <c r="K60" s="151" t="s">
        <v>6</v>
      </c>
      <c r="L60" s="152" t="s">
        <v>6</v>
      </c>
      <c r="M60" s="156" t="s">
        <v>6</v>
      </c>
      <c r="N60" s="157"/>
      <c r="O60" s="188" t="s">
        <v>6</v>
      </c>
      <c r="P60" s="158" t="str">
        <f t="shared" si="0"/>
        <v/>
      </c>
      <c r="Q60" s="159" t="s">
        <v>6</v>
      </c>
      <c r="R60" s="159" t="s">
        <v>6</v>
      </c>
      <c r="S60" s="162" t="s">
        <v>6</v>
      </c>
    </row>
    <row r="61" spans="1:19" x14ac:dyDescent="0.35">
      <c r="A61" s="148" t="s">
        <v>6</v>
      </c>
      <c r="B61" s="161" t="s">
        <v>6</v>
      </c>
      <c r="C61" s="150" t="s">
        <v>61</v>
      </c>
      <c r="D61" s="151" t="s">
        <v>6</v>
      </c>
      <c r="E61" s="151" t="s">
        <v>6</v>
      </c>
      <c r="F61" s="152" t="s">
        <v>6</v>
      </c>
      <c r="G61" s="153" t="s">
        <v>6</v>
      </c>
      <c r="H61" s="154"/>
      <c r="I61" s="155" t="s">
        <v>61</v>
      </c>
      <c r="J61" s="151" t="s">
        <v>6</v>
      </c>
      <c r="K61" s="151" t="s">
        <v>6</v>
      </c>
      <c r="L61" s="152" t="s">
        <v>6</v>
      </c>
      <c r="M61" s="156" t="s">
        <v>6</v>
      </c>
      <c r="N61" s="157"/>
      <c r="O61" s="188" t="s">
        <v>6</v>
      </c>
      <c r="P61" s="158" t="str">
        <f t="shared" si="0"/>
        <v/>
      </c>
      <c r="Q61" s="159" t="s">
        <v>6</v>
      </c>
      <c r="R61" s="159" t="s">
        <v>6</v>
      </c>
      <c r="S61" s="162" t="s">
        <v>6</v>
      </c>
    </row>
    <row r="62" spans="1:19" x14ac:dyDescent="0.35">
      <c r="A62" s="148" t="s">
        <v>6</v>
      </c>
      <c r="B62" s="161" t="s">
        <v>6</v>
      </c>
      <c r="C62" s="150" t="s">
        <v>61</v>
      </c>
      <c r="D62" s="151" t="s">
        <v>6</v>
      </c>
      <c r="E62" s="151" t="s">
        <v>6</v>
      </c>
      <c r="F62" s="152" t="s">
        <v>6</v>
      </c>
      <c r="G62" s="153" t="s">
        <v>6</v>
      </c>
      <c r="H62" s="154"/>
      <c r="I62" s="155" t="s">
        <v>61</v>
      </c>
      <c r="J62" s="151" t="s">
        <v>6</v>
      </c>
      <c r="K62" s="151" t="s">
        <v>6</v>
      </c>
      <c r="L62" s="152" t="s">
        <v>6</v>
      </c>
      <c r="M62" s="156" t="s">
        <v>6</v>
      </c>
      <c r="N62" s="157"/>
      <c r="O62" s="188" t="s">
        <v>6</v>
      </c>
      <c r="P62" s="158" t="str">
        <f t="shared" si="0"/>
        <v/>
      </c>
      <c r="Q62" s="159" t="s">
        <v>6</v>
      </c>
      <c r="R62" s="159" t="s">
        <v>6</v>
      </c>
      <c r="S62" s="162" t="s">
        <v>6</v>
      </c>
    </row>
    <row r="63" spans="1:19" x14ac:dyDescent="0.35">
      <c r="A63" s="148" t="s">
        <v>6</v>
      </c>
      <c r="B63" s="161" t="s">
        <v>6</v>
      </c>
      <c r="C63" s="150" t="s">
        <v>61</v>
      </c>
      <c r="D63" s="151" t="s">
        <v>6</v>
      </c>
      <c r="E63" s="151" t="s">
        <v>6</v>
      </c>
      <c r="F63" s="152" t="s">
        <v>6</v>
      </c>
      <c r="G63" s="153" t="s">
        <v>6</v>
      </c>
      <c r="H63" s="154"/>
      <c r="I63" s="155" t="s">
        <v>61</v>
      </c>
      <c r="J63" s="151" t="s">
        <v>6</v>
      </c>
      <c r="K63" s="151" t="s">
        <v>6</v>
      </c>
      <c r="L63" s="152" t="s">
        <v>6</v>
      </c>
      <c r="M63" s="156" t="s">
        <v>6</v>
      </c>
      <c r="N63" s="157"/>
      <c r="O63" s="188" t="s">
        <v>6</v>
      </c>
      <c r="P63" s="158" t="str">
        <f t="shared" si="0"/>
        <v/>
      </c>
      <c r="Q63" s="159" t="s">
        <v>6</v>
      </c>
      <c r="R63" s="159" t="s">
        <v>6</v>
      </c>
      <c r="S63" s="162" t="s">
        <v>6</v>
      </c>
    </row>
    <row r="64" spans="1:19" x14ac:dyDescent="0.35">
      <c r="A64" s="148" t="s">
        <v>6</v>
      </c>
      <c r="B64" s="161" t="s">
        <v>6</v>
      </c>
      <c r="C64" s="150" t="s">
        <v>61</v>
      </c>
      <c r="D64" s="151" t="s">
        <v>6</v>
      </c>
      <c r="E64" s="151" t="s">
        <v>6</v>
      </c>
      <c r="F64" s="152" t="s">
        <v>6</v>
      </c>
      <c r="G64" s="153" t="s">
        <v>6</v>
      </c>
      <c r="H64" s="154"/>
      <c r="I64" s="155" t="s">
        <v>61</v>
      </c>
      <c r="J64" s="151" t="s">
        <v>6</v>
      </c>
      <c r="K64" s="151" t="s">
        <v>6</v>
      </c>
      <c r="L64" s="152" t="s">
        <v>6</v>
      </c>
      <c r="M64" s="156" t="s">
        <v>6</v>
      </c>
      <c r="N64" s="157"/>
      <c r="O64" s="188" t="s">
        <v>6</v>
      </c>
      <c r="P64" s="158" t="str">
        <f t="shared" si="0"/>
        <v/>
      </c>
      <c r="Q64" s="159" t="s">
        <v>6</v>
      </c>
      <c r="R64" s="159" t="s">
        <v>6</v>
      </c>
      <c r="S64" s="162" t="s">
        <v>6</v>
      </c>
    </row>
    <row r="65" spans="1:19" x14ac:dyDescent="0.35">
      <c r="A65" s="148" t="s">
        <v>6</v>
      </c>
      <c r="B65" s="161" t="s">
        <v>6</v>
      </c>
      <c r="C65" s="150" t="s">
        <v>61</v>
      </c>
      <c r="D65" s="151" t="s">
        <v>6</v>
      </c>
      <c r="E65" s="151" t="s">
        <v>6</v>
      </c>
      <c r="F65" s="152" t="s">
        <v>6</v>
      </c>
      <c r="G65" s="153" t="s">
        <v>6</v>
      </c>
      <c r="H65" s="154"/>
      <c r="I65" s="155" t="s">
        <v>61</v>
      </c>
      <c r="J65" s="151" t="s">
        <v>6</v>
      </c>
      <c r="K65" s="151" t="s">
        <v>6</v>
      </c>
      <c r="L65" s="152" t="s">
        <v>6</v>
      </c>
      <c r="M65" s="156" t="s">
        <v>6</v>
      </c>
      <c r="N65" s="157"/>
      <c r="O65" s="188" t="s">
        <v>6</v>
      </c>
      <c r="P65" s="158" t="str">
        <f t="shared" si="0"/>
        <v/>
      </c>
      <c r="Q65" s="159" t="s">
        <v>6</v>
      </c>
      <c r="R65" s="159" t="s">
        <v>6</v>
      </c>
      <c r="S65" s="162" t="s">
        <v>6</v>
      </c>
    </row>
    <row r="66" spans="1:19" x14ac:dyDescent="0.35">
      <c r="A66" s="148" t="s">
        <v>6</v>
      </c>
      <c r="B66" s="161" t="s">
        <v>6</v>
      </c>
      <c r="C66" s="150" t="s">
        <v>61</v>
      </c>
      <c r="D66" s="151" t="s">
        <v>6</v>
      </c>
      <c r="E66" s="151" t="s">
        <v>6</v>
      </c>
      <c r="F66" s="152" t="s">
        <v>6</v>
      </c>
      <c r="G66" s="153" t="s">
        <v>6</v>
      </c>
      <c r="H66" s="154"/>
      <c r="I66" s="155" t="s">
        <v>61</v>
      </c>
      <c r="J66" s="151" t="s">
        <v>6</v>
      </c>
      <c r="K66" s="151" t="s">
        <v>6</v>
      </c>
      <c r="L66" s="152" t="s">
        <v>6</v>
      </c>
      <c r="M66" s="156" t="s">
        <v>6</v>
      </c>
      <c r="N66" s="157"/>
      <c r="O66" s="188" t="s">
        <v>6</v>
      </c>
      <c r="P66" s="158" t="str">
        <f t="shared" si="0"/>
        <v/>
      </c>
      <c r="Q66" s="159" t="s">
        <v>6</v>
      </c>
      <c r="R66" s="159" t="s">
        <v>6</v>
      </c>
      <c r="S66" s="162" t="s">
        <v>6</v>
      </c>
    </row>
    <row r="67" spans="1:19" x14ac:dyDescent="0.35">
      <c r="A67" s="148" t="s">
        <v>6</v>
      </c>
      <c r="B67" s="161" t="s">
        <v>6</v>
      </c>
      <c r="C67" s="150" t="s">
        <v>61</v>
      </c>
      <c r="D67" s="151" t="s">
        <v>6</v>
      </c>
      <c r="E67" s="151" t="s">
        <v>6</v>
      </c>
      <c r="F67" s="152" t="s">
        <v>6</v>
      </c>
      <c r="G67" s="153" t="s">
        <v>6</v>
      </c>
      <c r="H67" s="154"/>
      <c r="I67" s="155" t="s">
        <v>61</v>
      </c>
      <c r="J67" s="151" t="s">
        <v>6</v>
      </c>
      <c r="K67" s="151" t="s">
        <v>6</v>
      </c>
      <c r="L67" s="152" t="s">
        <v>6</v>
      </c>
      <c r="M67" s="156" t="s">
        <v>6</v>
      </c>
      <c r="N67" s="157"/>
      <c r="O67" s="188" t="s">
        <v>6</v>
      </c>
      <c r="P67" s="158" t="str">
        <f t="shared" si="0"/>
        <v/>
      </c>
      <c r="Q67" s="159" t="s">
        <v>6</v>
      </c>
      <c r="R67" s="159" t="s">
        <v>6</v>
      </c>
      <c r="S67" s="162" t="s">
        <v>6</v>
      </c>
    </row>
    <row r="68" spans="1:19" x14ac:dyDescent="0.35">
      <c r="A68" s="148" t="s">
        <v>6</v>
      </c>
      <c r="B68" s="161" t="s">
        <v>6</v>
      </c>
      <c r="C68" s="150" t="s">
        <v>61</v>
      </c>
      <c r="D68" s="151" t="s">
        <v>6</v>
      </c>
      <c r="E68" s="151" t="s">
        <v>6</v>
      </c>
      <c r="F68" s="152" t="s">
        <v>6</v>
      </c>
      <c r="G68" s="153" t="s">
        <v>6</v>
      </c>
      <c r="H68" s="154"/>
      <c r="I68" s="155" t="s">
        <v>61</v>
      </c>
      <c r="J68" s="151" t="s">
        <v>6</v>
      </c>
      <c r="K68" s="151" t="s">
        <v>6</v>
      </c>
      <c r="L68" s="152" t="s">
        <v>6</v>
      </c>
      <c r="M68" s="156" t="s">
        <v>6</v>
      </c>
      <c r="N68" s="157"/>
      <c r="O68" s="188" t="s">
        <v>6</v>
      </c>
      <c r="P68" s="158" t="str">
        <f t="shared" si="0"/>
        <v/>
      </c>
      <c r="Q68" s="159" t="s">
        <v>6</v>
      </c>
      <c r="R68" s="159" t="s">
        <v>6</v>
      </c>
      <c r="S68" s="162" t="s">
        <v>6</v>
      </c>
    </row>
    <row r="69" spans="1:19" x14ac:dyDescent="0.35">
      <c r="A69" s="148" t="s">
        <v>6</v>
      </c>
      <c r="B69" s="161" t="s">
        <v>6</v>
      </c>
      <c r="C69" s="150" t="s">
        <v>61</v>
      </c>
      <c r="D69" s="151" t="s">
        <v>6</v>
      </c>
      <c r="E69" s="151" t="s">
        <v>6</v>
      </c>
      <c r="F69" s="152" t="s">
        <v>6</v>
      </c>
      <c r="G69" s="153" t="s">
        <v>6</v>
      </c>
      <c r="H69" s="154"/>
      <c r="I69" s="155" t="s">
        <v>61</v>
      </c>
      <c r="J69" s="151" t="s">
        <v>6</v>
      </c>
      <c r="K69" s="151" t="s">
        <v>6</v>
      </c>
      <c r="L69" s="152" t="s">
        <v>6</v>
      </c>
      <c r="M69" s="156" t="s">
        <v>6</v>
      </c>
      <c r="N69" s="157"/>
      <c r="O69" s="188" t="s">
        <v>6</v>
      </c>
      <c r="P69" s="158" t="str">
        <f t="shared" si="0"/>
        <v/>
      </c>
      <c r="Q69" s="159" t="s">
        <v>6</v>
      </c>
      <c r="R69" s="159" t="s">
        <v>6</v>
      </c>
      <c r="S69" s="162" t="s">
        <v>6</v>
      </c>
    </row>
    <row r="70" spans="1:19" x14ac:dyDescent="0.35">
      <c r="A70" s="148" t="s">
        <v>6</v>
      </c>
      <c r="B70" s="161" t="s">
        <v>6</v>
      </c>
      <c r="C70" s="150" t="s">
        <v>61</v>
      </c>
      <c r="D70" s="151" t="s">
        <v>6</v>
      </c>
      <c r="E70" s="151" t="s">
        <v>6</v>
      </c>
      <c r="F70" s="152" t="s">
        <v>6</v>
      </c>
      <c r="G70" s="153" t="s">
        <v>6</v>
      </c>
      <c r="H70" s="154"/>
      <c r="I70" s="155" t="s">
        <v>61</v>
      </c>
      <c r="J70" s="151" t="s">
        <v>6</v>
      </c>
      <c r="K70" s="151" t="s">
        <v>6</v>
      </c>
      <c r="L70" s="152" t="s">
        <v>6</v>
      </c>
      <c r="M70" s="156" t="s">
        <v>6</v>
      </c>
      <c r="N70" s="157"/>
      <c r="O70" s="188" t="s">
        <v>6</v>
      </c>
      <c r="P70" s="158" t="str">
        <f t="shared" si="0"/>
        <v/>
      </c>
      <c r="Q70" s="159" t="s">
        <v>6</v>
      </c>
      <c r="R70" s="159" t="s">
        <v>6</v>
      </c>
      <c r="S70" s="162" t="s">
        <v>6</v>
      </c>
    </row>
    <row r="71" spans="1:19" x14ac:dyDescent="0.35">
      <c r="A71" s="148" t="s">
        <v>6</v>
      </c>
      <c r="B71" s="161" t="s">
        <v>6</v>
      </c>
      <c r="C71" s="150" t="s">
        <v>61</v>
      </c>
      <c r="D71" s="151" t="s">
        <v>6</v>
      </c>
      <c r="E71" s="151" t="s">
        <v>6</v>
      </c>
      <c r="F71" s="152" t="s">
        <v>6</v>
      </c>
      <c r="G71" s="153" t="s">
        <v>6</v>
      </c>
      <c r="H71" s="154"/>
      <c r="I71" s="155" t="s">
        <v>61</v>
      </c>
      <c r="J71" s="151" t="s">
        <v>6</v>
      </c>
      <c r="K71" s="151" t="s">
        <v>6</v>
      </c>
      <c r="L71" s="152" t="s">
        <v>6</v>
      </c>
      <c r="M71" s="156" t="s">
        <v>6</v>
      </c>
      <c r="N71" s="157"/>
      <c r="O71" s="188" t="s">
        <v>6</v>
      </c>
      <c r="P71" s="158" t="str">
        <f t="shared" si="0"/>
        <v/>
      </c>
      <c r="Q71" s="159" t="s">
        <v>6</v>
      </c>
      <c r="R71" s="159" t="s">
        <v>6</v>
      </c>
      <c r="S71" s="162" t="s">
        <v>6</v>
      </c>
    </row>
    <row r="72" spans="1:19" x14ac:dyDescent="0.35">
      <c r="A72" s="148" t="s">
        <v>6</v>
      </c>
      <c r="B72" s="161" t="s">
        <v>6</v>
      </c>
      <c r="C72" s="150" t="s">
        <v>61</v>
      </c>
      <c r="D72" s="151" t="s">
        <v>6</v>
      </c>
      <c r="E72" s="151" t="s">
        <v>6</v>
      </c>
      <c r="F72" s="152" t="s">
        <v>6</v>
      </c>
      <c r="G72" s="153" t="s">
        <v>6</v>
      </c>
      <c r="H72" s="154"/>
      <c r="I72" s="155" t="s">
        <v>61</v>
      </c>
      <c r="J72" s="151" t="s">
        <v>6</v>
      </c>
      <c r="K72" s="151" t="s">
        <v>6</v>
      </c>
      <c r="L72" s="152" t="s">
        <v>6</v>
      </c>
      <c r="M72" s="156" t="s">
        <v>6</v>
      </c>
      <c r="N72" s="157"/>
      <c r="O72" s="188" t="s">
        <v>6</v>
      </c>
      <c r="P72" s="158" t="str">
        <f t="shared" si="0"/>
        <v/>
      </c>
      <c r="Q72" s="159" t="s">
        <v>6</v>
      </c>
      <c r="R72" s="159" t="s">
        <v>6</v>
      </c>
      <c r="S72" s="162" t="s">
        <v>6</v>
      </c>
    </row>
    <row r="73" spans="1:19" x14ac:dyDescent="0.35">
      <c r="A73" s="148" t="s">
        <v>6</v>
      </c>
      <c r="B73" s="161" t="s">
        <v>6</v>
      </c>
      <c r="C73" s="150" t="s">
        <v>61</v>
      </c>
      <c r="D73" s="151" t="s">
        <v>6</v>
      </c>
      <c r="E73" s="151" t="s">
        <v>6</v>
      </c>
      <c r="F73" s="152" t="s">
        <v>6</v>
      </c>
      <c r="G73" s="153" t="s">
        <v>6</v>
      </c>
      <c r="H73" s="154"/>
      <c r="I73" s="155" t="s">
        <v>61</v>
      </c>
      <c r="J73" s="151" t="s">
        <v>6</v>
      </c>
      <c r="K73" s="151" t="s">
        <v>6</v>
      </c>
      <c r="L73" s="152" t="s">
        <v>6</v>
      </c>
      <c r="M73" s="156" t="s">
        <v>6</v>
      </c>
      <c r="N73" s="157"/>
      <c r="O73" s="188" t="s">
        <v>6</v>
      </c>
      <c r="P73" s="158" t="str">
        <f t="shared" si="0"/>
        <v/>
      </c>
      <c r="Q73" s="159" t="s">
        <v>6</v>
      </c>
      <c r="R73" s="159" t="s">
        <v>6</v>
      </c>
      <c r="S73" s="162" t="s">
        <v>6</v>
      </c>
    </row>
    <row r="74" spans="1:19" x14ac:dyDescent="0.35">
      <c r="A74" s="148" t="s">
        <v>6</v>
      </c>
      <c r="B74" s="161" t="s">
        <v>6</v>
      </c>
      <c r="C74" s="150" t="s">
        <v>61</v>
      </c>
      <c r="D74" s="151" t="s">
        <v>6</v>
      </c>
      <c r="E74" s="151" t="s">
        <v>6</v>
      </c>
      <c r="F74" s="152" t="s">
        <v>6</v>
      </c>
      <c r="G74" s="153" t="s">
        <v>6</v>
      </c>
      <c r="H74" s="154"/>
      <c r="I74" s="155" t="s">
        <v>61</v>
      </c>
      <c r="J74" s="151" t="s">
        <v>6</v>
      </c>
      <c r="K74" s="151" t="s">
        <v>6</v>
      </c>
      <c r="L74" s="152" t="s">
        <v>6</v>
      </c>
      <c r="M74" s="156" t="s">
        <v>6</v>
      </c>
      <c r="N74" s="157"/>
      <c r="O74" s="188" t="s">
        <v>6</v>
      </c>
      <c r="P74" s="158" t="str">
        <f t="shared" si="0"/>
        <v/>
      </c>
      <c r="Q74" s="159" t="s">
        <v>6</v>
      </c>
      <c r="R74" s="159" t="s">
        <v>6</v>
      </c>
      <c r="S74" s="162" t="s">
        <v>6</v>
      </c>
    </row>
    <row r="75" spans="1:19" x14ac:dyDescent="0.35">
      <c r="A75" s="148" t="s">
        <v>6</v>
      </c>
      <c r="B75" s="161" t="s">
        <v>6</v>
      </c>
      <c r="C75" s="150" t="s">
        <v>61</v>
      </c>
      <c r="D75" s="151" t="s">
        <v>6</v>
      </c>
      <c r="E75" s="151" t="s">
        <v>6</v>
      </c>
      <c r="F75" s="152" t="s">
        <v>6</v>
      </c>
      <c r="G75" s="153" t="s">
        <v>6</v>
      </c>
      <c r="H75" s="154"/>
      <c r="I75" s="155" t="s">
        <v>61</v>
      </c>
      <c r="J75" s="151" t="s">
        <v>6</v>
      </c>
      <c r="K75" s="151" t="s">
        <v>6</v>
      </c>
      <c r="L75" s="152" t="s">
        <v>6</v>
      </c>
      <c r="M75" s="156" t="s">
        <v>6</v>
      </c>
      <c r="N75" s="157"/>
      <c r="O75" s="188" t="s">
        <v>6</v>
      </c>
      <c r="P75" s="158" t="str">
        <f t="shared" si="0"/>
        <v/>
      </c>
      <c r="Q75" s="159" t="s">
        <v>6</v>
      </c>
      <c r="R75" s="159" t="s">
        <v>6</v>
      </c>
      <c r="S75" s="162" t="s">
        <v>6</v>
      </c>
    </row>
    <row r="76" spans="1:19" x14ac:dyDescent="0.35">
      <c r="A76" s="148" t="s">
        <v>6</v>
      </c>
      <c r="B76" s="161" t="s">
        <v>6</v>
      </c>
      <c r="C76" s="150" t="s">
        <v>61</v>
      </c>
      <c r="D76" s="151" t="s">
        <v>6</v>
      </c>
      <c r="E76" s="151" t="s">
        <v>6</v>
      </c>
      <c r="F76" s="152" t="s">
        <v>6</v>
      </c>
      <c r="G76" s="153" t="s">
        <v>6</v>
      </c>
      <c r="H76" s="154"/>
      <c r="I76" s="155" t="s">
        <v>61</v>
      </c>
      <c r="J76" s="151" t="s">
        <v>6</v>
      </c>
      <c r="K76" s="151" t="s">
        <v>6</v>
      </c>
      <c r="L76" s="152" t="s">
        <v>6</v>
      </c>
      <c r="M76" s="156" t="s">
        <v>6</v>
      </c>
      <c r="N76" s="157"/>
      <c r="O76" s="188" t="s">
        <v>6</v>
      </c>
      <c r="P76" s="158" t="str">
        <f t="shared" si="0"/>
        <v/>
      </c>
      <c r="Q76" s="159" t="s">
        <v>6</v>
      </c>
      <c r="R76" s="159" t="s">
        <v>6</v>
      </c>
      <c r="S76" s="162" t="s">
        <v>6</v>
      </c>
    </row>
    <row r="77" spans="1:19" x14ac:dyDescent="0.35">
      <c r="A77" s="148" t="s">
        <v>6</v>
      </c>
      <c r="B77" s="161" t="s">
        <v>6</v>
      </c>
      <c r="C77" s="150" t="s">
        <v>61</v>
      </c>
      <c r="D77" s="151" t="s">
        <v>6</v>
      </c>
      <c r="E77" s="151" t="s">
        <v>6</v>
      </c>
      <c r="F77" s="152" t="s">
        <v>6</v>
      </c>
      <c r="G77" s="153" t="s">
        <v>6</v>
      </c>
      <c r="H77" s="154"/>
      <c r="I77" s="155" t="s">
        <v>61</v>
      </c>
      <c r="J77" s="151" t="s">
        <v>6</v>
      </c>
      <c r="K77" s="151" t="s">
        <v>6</v>
      </c>
      <c r="L77" s="152" t="s">
        <v>6</v>
      </c>
      <c r="M77" s="156" t="s">
        <v>6</v>
      </c>
      <c r="N77" s="157"/>
      <c r="O77" s="188" t="s">
        <v>6</v>
      </c>
      <c r="P77" s="158" t="str">
        <f t="shared" si="0"/>
        <v/>
      </c>
      <c r="Q77" s="159" t="s">
        <v>6</v>
      </c>
      <c r="R77" s="159" t="s">
        <v>6</v>
      </c>
      <c r="S77" s="162" t="s">
        <v>6</v>
      </c>
    </row>
    <row r="78" spans="1:19" x14ac:dyDescent="0.35">
      <c r="A78" s="148" t="s">
        <v>6</v>
      </c>
      <c r="B78" s="161" t="s">
        <v>6</v>
      </c>
      <c r="C78" s="150" t="s">
        <v>61</v>
      </c>
      <c r="D78" s="151" t="s">
        <v>6</v>
      </c>
      <c r="E78" s="151" t="s">
        <v>6</v>
      </c>
      <c r="F78" s="152" t="s">
        <v>6</v>
      </c>
      <c r="G78" s="153" t="s">
        <v>6</v>
      </c>
      <c r="H78" s="154"/>
      <c r="I78" s="155" t="s">
        <v>61</v>
      </c>
      <c r="J78" s="151" t="s">
        <v>6</v>
      </c>
      <c r="K78" s="151" t="s">
        <v>6</v>
      </c>
      <c r="L78" s="152" t="s">
        <v>6</v>
      </c>
      <c r="M78" s="156" t="s">
        <v>6</v>
      </c>
      <c r="N78" s="157"/>
      <c r="O78" s="188" t="s">
        <v>6</v>
      </c>
      <c r="P78" s="158" t="str">
        <f t="shared" si="0"/>
        <v/>
      </c>
      <c r="Q78" s="159" t="s">
        <v>6</v>
      </c>
      <c r="R78" s="159" t="s">
        <v>6</v>
      </c>
      <c r="S78" s="162" t="s">
        <v>6</v>
      </c>
    </row>
    <row r="79" spans="1:19" x14ac:dyDescent="0.35">
      <c r="A79" s="148" t="s">
        <v>6</v>
      </c>
      <c r="B79" s="161" t="s">
        <v>6</v>
      </c>
      <c r="C79" s="150" t="s">
        <v>61</v>
      </c>
      <c r="D79" s="151" t="s">
        <v>6</v>
      </c>
      <c r="E79" s="151" t="s">
        <v>6</v>
      </c>
      <c r="F79" s="152" t="s">
        <v>6</v>
      </c>
      <c r="G79" s="153" t="s">
        <v>6</v>
      </c>
      <c r="H79" s="154"/>
      <c r="I79" s="155" t="s">
        <v>61</v>
      </c>
      <c r="J79" s="151" t="s">
        <v>6</v>
      </c>
      <c r="K79" s="151" t="s">
        <v>6</v>
      </c>
      <c r="L79" s="152" t="s">
        <v>6</v>
      </c>
      <c r="M79" s="156" t="s">
        <v>6</v>
      </c>
      <c r="N79" s="157"/>
      <c r="O79" s="188" t="s">
        <v>6</v>
      </c>
      <c r="P79" s="158" t="str">
        <f t="shared" si="0"/>
        <v/>
      </c>
      <c r="Q79" s="159" t="s">
        <v>6</v>
      </c>
      <c r="R79" s="159" t="s">
        <v>6</v>
      </c>
      <c r="S79" s="162" t="s">
        <v>6</v>
      </c>
    </row>
    <row r="80" spans="1:19" x14ac:dyDescent="0.35">
      <c r="A80" s="148" t="s">
        <v>6</v>
      </c>
      <c r="B80" s="161" t="s">
        <v>6</v>
      </c>
      <c r="C80" s="150" t="s">
        <v>61</v>
      </c>
      <c r="D80" s="151" t="s">
        <v>6</v>
      </c>
      <c r="E80" s="151" t="s">
        <v>6</v>
      </c>
      <c r="F80" s="152" t="s">
        <v>6</v>
      </c>
      <c r="G80" s="153" t="s">
        <v>6</v>
      </c>
      <c r="H80" s="154"/>
      <c r="I80" s="155" t="s">
        <v>61</v>
      </c>
      <c r="J80" s="151" t="s">
        <v>6</v>
      </c>
      <c r="K80" s="151" t="s">
        <v>6</v>
      </c>
      <c r="L80" s="152" t="s">
        <v>6</v>
      </c>
      <c r="M80" s="156" t="s">
        <v>6</v>
      </c>
      <c r="N80" s="157"/>
      <c r="O80" s="188" t="s">
        <v>6</v>
      </c>
      <c r="P80" s="158" t="str">
        <f t="shared" si="0"/>
        <v/>
      </c>
      <c r="Q80" s="159" t="s">
        <v>6</v>
      </c>
      <c r="R80" s="159" t="s">
        <v>6</v>
      </c>
      <c r="S80" s="162" t="s">
        <v>6</v>
      </c>
    </row>
    <row r="81" spans="1:19" x14ac:dyDescent="0.35">
      <c r="A81" s="148" t="s">
        <v>6</v>
      </c>
      <c r="B81" s="161" t="s">
        <v>6</v>
      </c>
      <c r="C81" s="150" t="s">
        <v>61</v>
      </c>
      <c r="D81" s="151" t="s">
        <v>6</v>
      </c>
      <c r="E81" s="151" t="s">
        <v>6</v>
      </c>
      <c r="F81" s="152" t="s">
        <v>6</v>
      </c>
      <c r="G81" s="153" t="s">
        <v>6</v>
      </c>
      <c r="H81" s="154"/>
      <c r="I81" s="155" t="s">
        <v>61</v>
      </c>
      <c r="J81" s="151" t="s">
        <v>6</v>
      </c>
      <c r="K81" s="151" t="s">
        <v>6</v>
      </c>
      <c r="L81" s="152" t="s">
        <v>6</v>
      </c>
      <c r="M81" s="156" t="s">
        <v>6</v>
      </c>
      <c r="N81" s="157"/>
      <c r="O81" s="188" t="s">
        <v>6</v>
      </c>
      <c r="P81" s="158" t="str">
        <f t="shared" si="0"/>
        <v/>
      </c>
      <c r="Q81" s="159" t="s">
        <v>6</v>
      </c>
      <c r="R81" s="159" t="s">
        <v>6</v>
      </c>
      <c r="S81" s="162" t="s">
        <v>6</v>
      </c>
    </row>
    <row r="82" spans="1:19" x14ac:dyDescent="0.35">
      <c r="A82" s="148" t="s">
        <v>6</v>
      </c>
      <c r="B82" s="161" t="s">
        <v>6</v>
      </c>
      <c r="C82" s="150" t="s">
        <v>61</v>
      </c>
      <c r="D82" s="151" t="s">
        <v>6</v>
      </c>
      <c r="E82" s="151" t="s">
        <v>6</v>
      </c>
      <c r="F82" s="152" t="s">
        <v>6</v>
      </c>
      <c r="G82" s="153" t="s">
        <v>6</v>
      </c>
      <c r="H82" s="154"/>
      <c r="I82" s="155" t="s">
        <v>61</v>
      </c>
      <c r="J82" s="151" t="s">
        <v>6</v>
      </c>
      <c r="K82" s="151" t="s">
        <v>6</v>
      </c>
      <c r="L82" s="152" t="s">
        <v>6</v>
      </c>
      <c r="M82" s="156" t="s">
        <v>6</v>
      </c>
      <c r="N82" s="157"/>
      <c r="O82" s="188" t="s">
        <v>6</v>
      </c>
      <c r="P82" s="158" t="str">
        <f t="shared" si="0"/>
        <v/>
      </c>
      <c r="Q82" s="159" t="s">
        <v>6</v>
      </c>
      <c r="R82" s="159" t="s">
        <v>6</v>
      </c>
      <c r="S82" s="162" t="s">
        <v>6</v>
      </c>
    </row>
    <row r="83" spans="1:19" x14ac:dyDescent="0.35">
      <c r="A83" s="148" t="s">
        <v>6</v>
      </c>
      <c r="B83" s="161" t="s">
        <v>6</v>
      </c>
      <c r="C83" s="150" t="s">
        <v>61</v>
      </c>
      <c r="D83" s="151" t="s">
        <v>6</v>
      </c>
      <c r="E83" s="151" t="s">
        <v>6</v>
      </c>
      <c r="F83" s="152" t="s">
        <v>6</v>
      </c>
      <c r="G83" s="153" t="s">
        <v>6</v>
      </c>
      <c r="H83" s="154"/>
      <c r="I83" s="155" t="s">
        <v>61</v>
      </c>
      <c r="J83" s="151" t="s">
        <v>6</v>
      </c>
      <c r="K83" s="151" t="s">
        <v>6</v>
      </c>
      <c r="L83" s="152" t="s">
        <v>6</v>
      </c>
      <c r="M83" s="156" t="s">
        <v>6</v>
      </c>
      <c r="N83" s="157"/>
      <c r="O83" s="188" t="s">
        <v>6</v>
      </c>
      <c r="P83" s="158" t="str">
        <f t="shared" si="0"/>
        <v/>
      </c>
      <c r="Q83" s="159" t="s">
        <v>6</v>
      </c>
      <c r="R83" s="159" t="s">
        <v>6</v>
      </c>
      <c r="S83" s="162" t="s">
        <v>6</v>
      </c>
    </row>
    <row r="84" spans="1:19" x14ac:dyDescent="0.35">
      <c r="A84" s="148" t="s">
        <v>6</v>
      </c>
      <c r="B84" s="161" t="s">
        <v>6</v>
      </c>
      <c r="C84" s="150" t="s">
        <v>61</v>
      </c>
      <c r="D84" s="151" t="s">
        <v>6</v>
      </c>
      <c r="E84" s="151" t="s">
        <v>6</v>
      </c>
      <c r="F84" s="152" t="s">
        <v>6</v>
      </c>
      <c r="G84" s="153" t="s">
        <v>6</v>
      </c>
      <c r="H84" s="154"/>
      <c r="I84" s="155" t="s">
        <v>61</v>
      </c>
      <c r="J84" s="151" t="s">
        <v>6</v>
      </c>
      <c r="K84" s="151" t="s">
        <v>6</v>
      </c>
      <c r="L84" s="152" t="s">
        <v>6</v>
      </c>
      <c r="M84" s="156" t="s">
        <v>6</v>
      </c>
      <c r="N84" s="157"/>
      <c r="O84" s="188" t="s">
        <v>6</v>
      </c>
      <c r="P84" s="158" t="str">
        <f t="shared" si="0"/>
        <v/>
      </c>
      <c r="Q84" s="159" t="s">
        <v>6</v>
      </c>
      <c r="R84" s="159" t="s">
        <v>6</v>
      </c>
      <c r="S84" s="162" t="s">
        <v>6</v>
      </c>
    </row>
    <row r="85" spans="1:19" x14ac:dyDescent="0.35">
      <c r="A85" s="148" t="s">
        <v>6</v>
      </c>
      <c r="B85" s="161" t="s">
        <v>6</v>
      </c>
      <c r="C85" s="150" t="s">
        <v>61</v>
      </c>
      <c r="D85" s="151" t="s">
        <v>6</v>
      </c>
      <c r="E85" s="151" t="s">
        <v>6</v>
      </c>
      <c r="F85" s="152" t="s">
        <v>6</v>
      </c>
      <c r="G85" s="153" t="s">
        <v>6</v>
      </c>
      <c r="H85" s="154"/>
      <c r="I85" s="155" t="s">
        <v>61</v>
      </c>
      <c r="J85" s="151" t="s">
        <v>6</v>
      </c>
      <c r="K85" s="151" t="s">
        <v>6</v>
      </c>
      <c r="L85" s="152" t="s">
        <v>6</v>
      </c>
      <c r="M85" s="156" t="s">
        <v>6</v>
      </c>
      <c r="N85" s="157"/>
      <c r="O85" s="188" t="s">
        <v>6</v>
      </c>
      <c r="P85" s="158" t="str">
        <f t="shared" si="0"/>
        <v/>
      </c>
      <c r="Q85" s="159" t="s">
        <v>6</v>
      </c>
      <c r="R85" s="159" t="s">
        <v>6</v>
      </c>
      <c r="S85" s="162" t="s">
        <v>6</v>
      </c>
    </row>
    <row r="86" spans="1:19" x14ac:dyDescent="0.35">
      <c r="A86" s="148" t="s">
        <v>6</v>
      </c>
      <c r="B86" s="161" t="s">
        <v>6</v>
      </c>
      <c r="C86" s="150" t="s">
        <v>61</v>
      </c>
      <c r="D86" s="151" t="s">
        <v>6</v>
      </c>
      <c r="E86" s="151" t="s">
        <v>6</v>
      </c>
      <c r="F86" s="152" t="s">
        <v>6</v>
      </c>
      <c r="G86" s="153" t="s">
        <v>6</v>
      </c>
      <c r="H86" s="154"/>
      <c r="I86" s="155" t="s">
        <v>61</v>
      </c>
      <c r="J86" s="151" t="s">
        <v>6</v>
      </c>
      <c r="K86" s="151" t="s">
        <v>6</v>
      </c>
      <c r="L86" s="152" t="s">
        <v>6</v>
      </c>
      <c r="M86" s="156" t="s">
        <v>6</v>
      </c>
      <c r="N86" s="157"/>
      <c r="O86" s="188" t="s">
        <v>6</v>
      </c>
      <c r="P86" s="158" t="str">
        <f t="shared" si="0"/>
        <v/>
      </c>
      <c r="Q86" s="159" t="s">
        <v>6</v>
      </c>
      <c r="R86" s="159" t="s">
        <v>6</v>
      </c>
      <c r="S86" s="162" t="s">
        <v>6</v>
      </c>
    </row>
    <row r="87" spans="1:19" x14ac:dyDescent="0.35">
      <c r="A87" s="148" t="s">
        <v>6</v>
      </c>
      <c r="B87" s="161" t="s">
        <v>6</v>
      </c>
      <c r="C87" s="150" t="s">
        <v>61</v>
      </c>
      <c r="D87" s="151" t="s">
        <v>6</v>
      </c>
      <c r="E87" s="151" t="s">
        <v>6</v>
      </c>
      <c r="F87" s="152" t="s">
        <v>6</v>
      </c>
      <c r="G87" s="153" t="s">
        <v>6</v>
      </c>
      <c r="H87" s="154"/>
      <c r="I87" s="155" t="s">
        <v>61</v>
      </c>
      <c r="J87" s="151" t="s">
        <v>6</v>
      </c>
      <c r="K87" s="151" t="s">
        <v>6</v>
      </c>
      <c r="L87" s="152" t="s">
        <v>6</v>
      </c>
      <c r="M87" s="156" t="s">
        <v>6</v>
      </c>
      <c r="N87" s="157"/>
      <c r="O87" s="188" t="s">
        <v>6</v>
      </c>
      <c r="P87" s="158" t="str">
        <f t="shared" si="0"/>
        <v/>
      </c>
      <c r="Q87" s="159" t="s">
        <v>6</v>
      </c>
      <c r="R87" s="159" t="s">
        <v>6</v>
      </c>
      <c r="S87" s="162" t="s">
        <v>6</v>
      </c>
    </row>
    <row r="88" spans="1:19" x14ac:dyDescent="0.35">
      <c r="A88" s="148" t="s">
        <v>6</v>
      </c>
      <c r="B88" s="161" t="s">
        <v>6</v>
      </c>
      <c r="C88" s="150" t="s">
        <v>61</v>
      </c>
      <c r="D88" s="151" t="s">
        <v>6</v>
      </c>
      <c r="E88" s="151" t="s">
        <v>6</v>
      </c>
      <c r="F88" s="152" t="s">
        <v>6</v>
      </c>
      <c r="G88" s="153" t="s">
        <v>6</v>
      </c>
      <c r="H88" s="154"/>
      <c r="I88" s="155" t="s">
        <v>61</v>
      </c>
      <c r="J88" s="151" t="s">
        <v>6</v>
      </c>
      <c r="K88" s="151" t="s">
        <v>6</v>
      </c>
      <c r="L88" s="152" t="s">
        <v>6</v>
      </c>
      <c r="M88" s="156" t="s">
        <v>6</v>
      </c>
      <c r="N88" s="157"/>
      <c r="O88" s="188" t="s">
        <v>6</v>
      </c>
      <c r="P88" s="158" t="str">
        <f t="shared" si="0"/>
        <v/>
      </c>
      <c r="Q88" s="159" t="s">
        <v>6</v>
      </c>
      <c r="R88" s="159" t="s">
        <v>6</v>
      </c>
      <c r="S88" s="162" t="s">
        <v>6</v>
      </c>
    </row>
    <row r="89" spans="1:19" x14ac:dyDescent="0.35">
      <c r="A89" s="148" t="s">
        <v>6</v>
      </c>
      <c r="B89" s="161" t="s">
        <v>6</v>
      </c>
      <c r="C89" s="150" t="s">
        <v>61</v>
      </c>
      <c r="D89" s="151" t="s">
        <v>6</v>
      </c>
      <c r="E89" s="151" t="s">
        <v>6</v>
      </c>
      <c r="F89" s="152" t="s">
        <v>6</v>
      </c>
      <c r="G89" s="153" t="s">
        <v>6</v>
      </c>
      <c r="H89" s="154"/>
      <c r="I89" s="155" t="s">
        <v>61</v>
      </c>
      <c r="J89" s="151" t="s">
        <v>6</v>
      </c>
      <c r="K89" s="151" t="s">
        <v>6</v>
      </c>
      <c r="L89" s="152" t="s">
        <v>6</v>
      </c>
      <c r="M89" s="156" t="s">
        <v>6</v>
      </c>
      <c r="N89" s="157"/>
      <c r="O89" s="188" t="s">
        <v>6</v>
      </c>
      <c r="P89" s="158" t="str">
        <f t="shared" ref="P89:P94" si="1">IF(OR(D89="",D89="-",J89="",J89="-"),"",D89-J89)</f>
        <v/>
      </c>
      <c r="Q89" s="159" t="s">
        <v>6</v>
      </c>
      <c r="R89" s="159" t="s">
        <v>6</v>
      </c>
      <c r="S89" s="162" t="s">
        <v>6</v>
      </c>
    </row>
    <row r="90" spans="1:19" x14ac:dyDescent="0.35">
      <c r="A90" s="148" t="s">
        <v>6</v>
      </c>
      <c r="B90" s="161" t="s">
        <v>6</v>
      </c>
      <c r="C90" s="150" t="s">
        <v>61</v>
      </c>
      <c r="D90" s="151" t="s">
        <v>6</v>
      </c>
      <c r="E90" s="151" t="s">
        <v>6</v>
      </c>
      <c r="F90" s="152" t="s">
        <v>6</v>
      </c>
      <c r="G90" s="153" t="s">
        <v>6</v>
      </c>
      <c r="H90" s="154"/>
      <c r="I90" s="155" t="s">
        <v>61</v>
      </c>
      <c r="J90" s="151" t="s">
        <v>6</v>
      </c>
      <c r="K90" s="151" t="s">
        <v>6</v>
      </c>
      <c r="L90" s="152" t="s">
        <v>6</v>
      </c>
      <c r="M90" s="156" t="s">
        <v>6</v>
      </c>
      <c r="N90" s="157"/>
      <c r="O90" s="188" t="s">
        <v>6</v>
      </c>
      <c r="P90" s="158" t="str">
        <f t="shared" si="1"/>
        <v/>
      </c>
      <c r="Q90" s="159" t="s">
        <v>6</v>
      </c>
      <c r="R90" s="159" t="s">
        <v>6</v>
      </c>
      <c r="S90" s="162" t="s">
        <v>6</v>
      </c>
    </row>
    <row r="91" spans="1:19" x14ac:dyDescent="0.35">
      <c r="A91" s="148" t="s">
        <v>6</v>
      </c>
      <c r="B91" s="161" t="s">
        <v>6</v>
      </c>
      <c r="C91" s="150" t="s">
        <v>61</v>
      </c>
      <c r="D91" s="151" t="s">
        <v>6</v>
      </c>
      <c r="E91" s="151" t="s">
        <v>6</v>
      </c>
      <c r="F91" s="152" t="s">
        <v>6</v>
      </c>
      <c r="G91" s="153" t="s">
        <v>6</v>
      </c>
      <c r="H91" s="154"/>
      <c r="I91" s="155" t="s">
        <v>61</v>
      </c>
      <c r="J91" s="151" t="s">
        <v>6</v>
      </c>
      <c r="K91" s="151" t="s">
        <v>6</v>
      </c>
      <c r="L91" s="152" t="s">
        <v>6</v>
      </c>
      <c r="M91" s="156" t="s">
        <v>6</v>
      </c>
      <c r="N91" s="157"/>
      <c r="O91" s="188" t="s">
        <v>6</v>
      </c>
      <c r="P91" s="158" t="str">
        <f t="shared" si="1"/>
        <v/>
      </c>
      <c r="Q91" s="159" t="s">
        <v>6</v>
      </c>
      <c r="R91" s="159" t="s">
        <v>6</v>
      </c>
      <c r="S91" s="162" t="s">
        <v>6</v>
      </c>
    </row>
    <row r="92" spans="1:19" x14ac:dyDescent="0.35">
      <c r="A92" s="148" t="s">
        <v>6</v>
      </c>
      <c r="B92" s="161" t="s">
        <v>6</v>
      </c>
      <c r="C92" s="150" t="s">
        <v>61</v>
      </c>
      <c r="D92" s="151" t="s">
        <v>6</v>
      </c>
      <c r="E92" s="151" t="s">
        <v>6</v>
      </c>
      <c r="F92" s="152" t="s">
        <v>6</v>
      </c>
      <c r="G92" s="153" t="s">
        <v>6</v>
      </c>
      <c r="H92" s="154"/>
      <c r="I92" s="155" t="s">
        <v>61</v>
      </c>
      <c r="J92" s="151" t="s">
        <v>6</v>
      </c>
      <c r="K92" s="151" t="s">
        <v>6</v>
      </c>
      <c r="L92" s="152" t="s">
        <v>6</v>
      </c>
      <c r="M92" s="156" t="s">
        <v>6</v>
      </c>
      <c r="N92" s="157"/>
      <c r="O92" s="188" t="s">
        <v>6</v>
      </c>
      <c r="P92" s="158" t="str">
        <f t="shared" si="1"/>
        <v/>
      </c>
      <c r="Q92" s="159" t="s">
        <v>6</v>
      </c>
      <c r="R92" s="159" t="s">
        <v>6</v>
      </c>
      <c r="S92" s="162" t="s">
        <v>6</v>
      </c>
    </row>
    <row r="93" spans="1:19" x14ac:dyDescent="0.35">
      <c r="A93" s="148" t="s">
        <v>6</v>
      </c>
      <c r="B93" s="161" t="s">
        <v>6</v>
      </c>
      <c r="C93" s="150" t="s">
        <v>61</v>
      </c>
      <c r="D93" s="151" t="s">
        <v>6</v>
      </c>
      <c r="E93" s="151" t="s">
        <v>6</v>
      </c>
      <c r="F93" s="152" t="s">
        <v>6</v>
      </c>
      <c r="G93" s="153" t="s">
        <v>6</v>
      </c>
      <c r="H93" s="154"/>
      <c r="I93" s="155" t="s">
        <v>61</v>
      </c>
      <c r="J93" s="151" t="s">
        <v>6</v>
      </c>
      <c r="K93" s="151" t="s">
        <v>6</v>
      </c>
      <c r="L93" s="152" t="s">
        <v>6</v>
      </c>
      <c r="M93" s="156" t="s">
        <v>6</v>
      </c>
      <c r="N93" s="157"/>
      <c r="O93" s="188" t="s">
        <v>6</v>
      </c>
      <c r="P93" s="158" t="str">
        <f t="shared" si="1"/>
        <v/>
      </c>
      <c r="Q93" s="159" t="s">
        <v>6</v>
      </c>
      <c r="R93" s="159" t="s">
        <v>6</v>
      </c>
      <c r="S93" s="162" t="s">
        <v>6</v>
      </c>
    </row>
    <row r="94" spans="1:19" ht="15" thickBot="1" x14ac:dyDescent="0.4">
      <c r="A94" s="148" t="s">
        <v>6</v>
      </c>
      <c r="B94" s="161" t="s">
        <v>6</v>
      </c>
      <c r="C94" s="150" t="s">
        <v>61</v>
      </c>
      <c r="D94" s="151" t="s">
        <v>6</v>
      </c>
      <c r="E94" s="151" t="s">
        <v>6</v>
      </c>
      <c r="F94" s="152" t="s">
        <v>6</v>
      </c>
      <c r="G94" s="153" t="s">
        <v>6</v>
      </c>
      <c r="H94" s="154"/>
      <c r="I94" s="155" t="s">
        <v>61</v>
      </c>
      <c r="J94" s="151" t="s">
        <v>6</v>
      </c>
      <c r="K94" s="151" t="s">
        <v>6</v>
      </c>
      <c r="L94" s="152" t="s">
        <v>6</v>
      </c>
      <c r="M94" s="156" t="s">
        <v>6</v>
      </c>
      <c r="N94" s="157"/>
      <c r="O94" s="188" t="s">
        <v>6</v>
      </c>
      <c r="P94" s="158" t="str">
        <f t="shared" si="1"/>
        <v/>
      </c>
      <c r="Q94" s="159" t="s">
        <v>6</v>
      </c>
      <c r="R94" s="159" t="s">
        <v>6</v>
      </c>
      <c r="S94" s="162" t="s">
        <v>6</v>
      </c>
    </row>
    <row r="95" spans="1:19" x14ac:dyDescent="0.35">
      <c r="A95" s="163" t="s">
        <v>92</v>
      </c>
      <c r="B95" s="172">
        <f>IF(SUM(B25:B94)=0,"-",AVERAGE(B25:B94))</f>
        <v>24</v>
      </c>
      <c r="C95" s="165" t="s">
        <v>61</v>
      </c>
      <c r="D95" s="166">
        <f>IF(SUM(D25:D94)=0,0,AVERAGE(D25:D94))</f>
        <v>63.038041659763884</v>
      </c>
      <c r="E95" s="166">
        <f>IF(SUM(E25:E94)=0,"-",AVERAGE(E25:E94))</f>
        <v>5.5</v>
      </c>
      <c r="F95" s="167">
        <f>IF(SUM(F25:F94)=0,"-",AVERAGE(F25:F94))</f>
        <v>3.7969698224748902</v>
      </c>
      <c r="G95" s="168">
        <f>IF(SUM(G25:G94)=0,"-",AVERAGE(G25:G94))</f>
        <v>3.8665471758161281</v>
      </c>
      <c r="H95" s="167"/>
      <c r="I95" s="169" t="s">
        <v>61</v>
      </c>
      <c r="J95" s="166">
        <f>IF(SUM(J25:J94)=0,0,AVERAGE(J25:J94))</f>
        <v>49.478383609226782</v>
      </c>
      <c r="K95" s="166">
        <f>IF(SUM(K25:K94)=0,"-",AVERAGE(K25:K94))</f>
        <v>4.2001337494168967</v>
      </c>
      <c r="L95" s="167">
        <f>IF(SUM(L25:L94)=0,"-",AVERAGE(L25:L94))</f>
        <v>3.3222558157784619</v>
      </c>
      <c r="M95" s="167">
        <f>IF(SUM(M25:M94)=0,"-",AVERAGE(M25:M94))</f>
        <v>3.3609646388462617</v>
      </c>
      <c r="N95" s="170"/>
      <c r="O95" s="173" t="str">
        <f>IF(SUM(O25:O94)=0,"-",AVERAGE(O25:O94))</f>
        <v>-</v>
      </c>
      <c r="P95" s="171">
        <f>IF(SUM(P25:P94)=0,"-",AVERAGE(P25:P94))</f>
        <v>13.559658050537095</v>
      </c>
      <c r="Q95" s="168">
        <f>IF(SUM(Q25:Q94)=0,"-",AVERAGE(Q25:Q94))</f>
        <v>0.47471400669642877</v>
      </c>
      <c r="R95" s="168">
        <f>IF(SUM(R25:R94)=0,"-",AVERAGE(R25:R94))</f>
        <v>0.50558253696986633</v>
      </c>
      <c r="S95" s="173">
        <f>IF(SUM(S25:S94)=0,"-",AVERAGE(S25:S94))</f>
        <v>7.4995415551321831E-2</v>
      </c>
    </row>
    <row r="96" spans="1:19" ht="15" thickBot="1" x14ac:dyDescent="0.4">
      <c r="A96" s="174" t="s">
        <v>93</v>
      </c>
      <c r="B96" s="189">
        <f>SUM(B25:B94)</f>
        <v>672</v>
      </c>
      <c r="C96" s="174"/>
      <c r="D96" s="176"/>
      <c r="E96" s="176"/>
      <c r="F96" s="177">
        <f>SUM(F25:F94)</f>
        <v>106.31515502929693</v>
      </c>
      <c r="G96" s="178">
        <f>SUM(G25:G94)</f>
        <v>108.26332092285159</v>
      </c>
      <c r="H96" s="179"/>
      <c r="I96" s="176"/>
      <c r="J96" s="176"/>
      <c r="K96" s="176"/>
      <c r="L96" s="180">
        <f>SUM(L25:L94)</f>
        <v>93.023162841796932</v>
      </c>
      <c r="M96" s="181">
        <f>SUM(M25:M94)</f>
        <v>94.107009887695327</v>
      </c>
      <c r="N96" s="182"/>
      <c r="O96" s="184">
        <f>SUM(O25:O94)</f>
        <v>0</v>
      </c>
      <c r="P96" s="174"/>
      <c r="Q96" s="183">
        <f>SUM(Q25:Q94)</f>
        <v>13.291992187500005</v>
      </c>
      <c r="R96" s="183">
        <f>SUM(R25:R94)</f>
        <v>14.156311035156257</v>
      </c>
      <c r="S96" s="184">
        <f>SUM(S25:S94)</f>
        <v>2.0998716354370113</v>
      </c>
    </row>
    <row r="97" spans="1:20" x14ac:dyDescent="0.35">
      <c r="A97" s="92">
        <f>70-COUNTIF(A25:A94,"")</f>
        <v>28</v>
      </c>
      <c r="B97" s="92">
        <f>COUNT(B25:B94)</f>
        <v>28</v>
      </c>
      <c r="C97" s="92">
        <f>A97-B97</f>
        <v>0</v>
      </c>
      <c r="D97" s="93" t="s">
        <v>94</v>
      </c>
      <c r="E97" s="93">
        <v>8</v>
      </c>
      <c r="F97" s="94">
        <f>AVERAGE(F46:F52)</f>
        <v>3.8888419015066993</v>
      </c>
      <c r="G97" s="95"/>
      <c r="H97" s="96"/>
      <c r="I97" s="96"/>
      <c r="J97" s="96"/>
      <c r="K97" s="96"/>
      <c r="L97" s="94">
        <f>AVERAGE(L46:L52)</f>
        <v>3.3743504115513403</v>
      </c>
      <c r="M97" s="95"/>
      <c r="N97" s="95"/>
      <c r="O97" s="95"/>
      <c r="P97" s="95"/>
      <c r="Q97" s="94">
        <f>AVERAGE(Q46:Q52)</f>
        <v>0.5144914899553571</v>
      </c>
      <c r="R97" s="94"/>
      <c r="S97" s="97">
        <f>AVERAGE(S46:S52)</f>
        <v>7.7686241694859076E-2</v>
      </c>
    </row>
    <row r="98" spans="1:20" x14ac:dyDescent="0.35">
      <c r="A98" s="22" t="s">
        <v>95</v>
      </c>
      <c r="B98" s="22"/>
      <c r="C98" s="22"/>
      <c r="D98" s="22"/>
      <c r="E98" s="22"/>
      <c r="F98" s="98"/>
      <c r="G98" s="98"/>
      <c r="H98" s="22"/>
      <c r="I98" s="22"/>
      <c r="J98" s="22"/>
      <c r="K98" s="22"/>
      <c r="L98" s="98"/>
      <c r="M98" s="22"/>
      <c r="N98" s="22"/>
      <c r="O98" s="22"/>
      <c r="P98" s="22"/>
      <c r="Q98" s="98">
        <v>0</v>
      </c>
      <c r="R98" s="98">
        <f>IF(R96=0,0,R97*$F$97)</f>
        <v>0</v>
      </c>
      <c r="S98" s="22">
        <v>0</v>
      </c>
    </row>
    <row r="99" spans="1:20" x14ac:dyDescent="0.35">
      <c r="A99" s="99" t="s">
        <v>96</v>
      </c>
      <c r="B99" s="99"/>
      <c r="C99" s="99"/>
      <c r="D99" s="99"/>
      <c r="E99" s="99"/>
      <c r="F99" s="100"/>
      <c r="G99" s="100"/>
      <c r="H99" s="99"/>
      <c r="I99" s="99"/>
      <c r="J99" s="99"/>
      <c r="K99" s="99"/>
      <c r="L99" s="100"/>
      <c r="M99" s="99"/>
      <c r="N99" s="99"/>
      <c r="O99" s="99"/>
      <c r="P99" s="99"/>
      <c r="Q99" s="100">
        <v>0</v>
      </c>
      <c r="R99" s="100">
        <v>0</v>
      </c>
      <c r="S99" s="100">
        <v>0</v>
      </c>
    </row>
    <row r="100" spans="1:20" ht="15.5" x14ac:dyDescent="0.35">
      <c r="A100" s="101" t="s">
        <v>237</v>
      </c>
      <c r="B100" s="101"/>
      <c r="C100" s="101"/>
      <c r="D100" s="101"/>
      <c r="E100" s="101"/>
      <c r="F100" s="102"/>
      <c r="G100" s="103"/>
      <c r="H100" s="101"/>
      <c r="I100" s="101"/>
      <c r="J100" s="101"/>
      <c r="K100" s="101"/>
      <c r="L100" s="102"/>
      <c r="M100" s="101"/>
      <c r="N100" s="101"/>
      <c r="O100" s="101"/>
      <c r="P100" s="101"/>
      <c r="Q100" s="102">
        <f>Q96+Q98-Q99</f>
        <v>13.291992187500005</v>
      </c>
      <c r="R100" s="102">
        <f>R96+R98-R99</f>
        <v>14.156311035156257</v>
      </c>
      <c r="S100" s="104">
        <f>S96-M106</f>
        <v>2.0719584518432614</v>
      </c>
    </row>
    <row r="101" spans="1:20" x14ac:dyDescent="0.35">
      <c r="A101" s="96"/>
      <c r="B101" s="96"/>
      <c r="C101" s="105"/>
      <c r="D101" s="105"/>
      <c r="E101" s="105"/>
      <c r="F101" s="9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96"/>
    </row>
    <row r="102" spans="1:20" x14ac:dyDescent="0.35">
      <c r="A102" s="106" t="s">
        <v>98</v>
      </c>
      <c r="B102" s="106"/>
      <c r="C102" s="3"/>
      <c r="D102" s="3"/>
      <c r="E102" s="3"/>
      <c r="F102" s="3"/>
      <c r="G102" s="3"/>
      <c r="H102" s="3"/>
      <c r="I102" s="3"/>
      <c r="J102" s="19"/>
      <c r="K102" s="19"/>
      <c r="L102" s="19"/>
      <c r="M102" s="3"/>
      <c r="N102" s="3"/>
      <c r="O102" s="3"/>
      <c r="P102" s="3"/>
      <c r="Q102" s="3"/>
      <c r="R102" s="3"/>
      <c r="S102" s="17"/>
    </row>
    <row r="103" spans="1:20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20" x14ac:dyDescent="0.35">
      <c r="A104" s="3" t="s">
        <v>99</v>
      </c>
      <c r="B104" s="3"/>
      <c r="C104" s="3"/>
      <c r="D104" s="3"/>
      <c r="E104" s="3"/>
      <c r="F104" s="17">
        <f>24*(B97)-B96-B20*24</f>
        <v>0</v>
      </c>
      <c r="G104" s="3" t="s">
        <v>100</v>
      </c>
      <c r="H104" s="3" t="s">
        <v>100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20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20" ht="20" x14ac:dyDescent="0.4">
      <c r="A106" s="3" t="s">
        <v>247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16">
        <f>Q96*2.1/1000</f>
        <v>2.7913183593750012E-2</v>
      </c>
      <c r="N106" s="3"/>
      <c r="O106" s="3" t="s">
        <v>59</v>
      </c>
      <c r="P106" s="3"/>
      <c r="Q106" s="3"/>
      <c r="R106" s="3"/>
      <c r="S106" s="3"/>
    </row>
    <row r="107" spans="1:20" x14ac:dyDescent="0.35">
      <c r="A107" s="3" t="s">
        <v>103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 t="s">
        <v>104</v>
      </c>
      <c r="P107" s="3"/>
      <c r="Q107" s="3"/>
      <c r="R107" s="3"/>
      <c r="S107" s="3"/>
    </row>
    <row r="108" spans="1:20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20" x14ac:dyDescent="0.35">
      <c r="A109" s="3" t="s">
        <v>105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20" x14ac:dyDescent="0.35">
      <c r="A110" s="3" t="s">
        <v>106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6" t="s">
        <v>107</v>
      </c>
      <c r="P110" s="3"/>
      <c r="Q110" s="3"/>
      <c r="R110" s="3"/>
      <c r="S110" s="3"/>
    </row>
    <row r="112" spans="1:20" x14ac:dyDescent="0.35">
      <c r="A112" s="1"/>
      <c r="B112" s="2"/>
      <c r="C112" s="3"/>
      <c r="D112" s="4"/>
      <c r="E112" s="3"/>
      <c r="F112" s="5"/>
      <c r="G112" s="5"/>
      <c r="H112" s="5"/>
      <c r="I112" s="5"/>
      <c r="J112" s="5"/>
      <c r="K112" s="5"/>
      <c r="L112" s="5"/>
      <c r="M112" s="5"/>
      <c r="N112" s="4"/>
      <c r="O112" s="3"/>
      <c r="P112" s="3"/>
      <c r="Q112" s="2"/>
      <c r="R112" s="2"/>
      <c r="S112" s="26"/>
      <c r="T112" s="6"/>
    </row>
    <row r="113" spans="1:20" x14ac:dyDescent="0.35">
      <c r="A113" s="1"/>
      <c r="B113" s="2"/>
      <c r="C113" s="3"/>
      <c r="D113" s="4"/>
      <c r="E113" s="3"/>
      <c r="F113" s="5"/>
      <c r="G113" s="5"/>
      <c r="H113" s="5"/>
      <c r="I113" s="5"/>
      <c r="J113" s="5"/>
      <c r="K113" s="5"/>
      <c r="L113" s="5"/>
      <c r="M113" s="5"/>
      <c r="N113" s="4"/>
      <c r="O113" s="3"/>
      <c r="P113" s="3"/>
      <c r="Q113" s="2"/>
      <c r="R113" s="2"/>
      <c r="S113" s="26"/>
      <c r="T113" s="6" t="s">
        <v>108</v>
      </c>
    </row>
    <row r="114" spans="1:20" ht="17.5" x14ac:dyDescent="0.35">
      <c r="A114" s="193" t="s">
        <v>236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7"/>
      <c r="Q114" s="7"/>
      <c r="R114" s="2"/>
      <c r="S114" s="26"/>
      <c r="T114" s="8" t="s">
        <v>2</v>
      </c>
    </row>
    <row r="115" spans="1:20" ht="18" x14ac:dyDescent="0.4">
      <c r="A115" s="9" t="s">
        <v>136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3"/>
      <c r="P115" s="2"/>
      <c r="Q115" s="2"/>
      <c r="R115" s="2"/>
      <c r="S115" s="26"/>
      <c r="T115" s="10" t="s">
        <v>174</v>
      </c>
    </row>
    <row r="116" spans="1:20" ht="17.5" x14ac:dyDescent="0.35">
      <c r="A116" s="11" t="s">
        <v>5</v>
      </c>
      <c r="B116" s="12"/>
      <c r="C116" s="13" t="s">
        <v>6</v>
      </c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3"/>
      <c r="P116" s="12"/>
      <c r="Q116" s="2"/>
      <c r="R116" s="2"/>
      <c r="S116" s="3"/>
      <c r="T116" s="10" t="s">
        <v>7</v>
      </c>
    </row>
    <row r="117" spans="1:20" ht="17.5" x14ac:dyDescent="0.35">
      <c r="A117" s="11" t="s">
        <v>8</v>
      </c>
      <c r="B117" s="3"/>
      <c r="C117" s="13" t="s">
        <v>175</v>
      </c>
      <c r="D117" s="2"/>
      <c r="E117" s="3"/>
      <c r="F117" s="3"/>
      <c r="G117" s="14"/>
      <c r="H117" s="14"/>
      <c r="I117" s="14"/>
      <c r="J117" s="14"/>
      <c r="K117" s="3"/>
      <c r="L117" s="14"/>
      <c r="M117" s="14"/>
      <c r="N117" s="14"/>
      <c r="O117" s="14"/>
      <c r="P117" s="3"/>
      <c r="Q117" s="3"/>
      <c r="R117" s="3"/>
      <c r="S117" s="3"/>
      <c r="T117" s="6" t="s">
        <v>10</v>
      </c>
    </row>
    <row r="118" spans="1:20" x14ac:dyDescent="0.35">
      <c r="A118" s="15" t="s">
        <v>111</v>
      </c>
      <c r="B118" s="12"/>
      <c r="C118" s="3"/>
      <c r="D118" s="3"/>
      <c r="E118" s="3" t="s">
        <v>12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7"/>
      <c r="Q118" s="17"/>
      <c r="R118" s="17"/>
      <c r="S118" s="3"/>
      <c r="T118" s="18" t="s">
        <v>13</v>
      </c>
    </row>
    <row r="119" spans="1:20" ht="17.5" x14ac:dyDescent="0.35">
      <c r="A119" s="19" t="s">
        <v>14</v>
      </c>
      <c r="B119" s="20"/>
      <c r="C119" s="19"/>
      <c r="D119" s="19"/>
      <c r="E119" s="19"/>
      <c r="F119" s="19"/>
      <c r="G119" s="19"/>
      <c r="H119" s="19"/>
      <c r="I119" s="19"/>
      <c r="J119" s="19"/>
      <c r="K119" s="21"/>
      <c r="L119" s="19"/>
      <c r="M119" s="19"/>
      <c r="N119" s="19"/>
      <c r="O119" s="19"/>
      <c r="P119" s="22"/>
      <c r="Q119" s="22"/>
      <c r="R119" s="22"/>
      <c r="S119" s="19"/>
      <c r="T119" s="108" t="s">
        <v>112</v>
      </c>
    </row>
    <row r="120" spans="1:20" x14ac:dyDescent="0.35">
      <c r="A120" s="3" t="s">
        <v>176</v>
      </c>
      <c r="B120" s="2"/>
      <c r="C120" s="3"/>
      <c r="D120" s="2"/>
      <c r="E120" s="3"/>
      <c r="F120" s="3"/>
      <c r="G120" s="3"/>
      <c r="H120" s="2"/>
      <c r="I120" s="2"/>
      <c r="J120" s="3" t="s">
        <v>19</v>
      </c>
      <c r="K120" s="3"/>
      <c r="L120" s="3"/>
      <c r="M120" s="3" t="s">
        <v>20</v>
      </c>
      <c r="N120" s="3"/>
      <c r="O120" s="3"/>
      <c r="P120" s="3"/>
      <c r="Q120" s="3"/>
      <c r="R120" s="2" t="s">
        <v>21</v>
      </c>
      <c r="S120" s="26"/>
      <c r="T120" s="26"/>
    </row>
    <row r="121" spans="1:20" x14ac:dyDescent="0.3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  <c r="S121" s="25"/>
      <c r="T121" s="25"/>
    </row>
    <row r="122" spans="1:20" x14ac:dyDescent="0.35">
      <c r="A122" s="19" t="s">
        <v>27</v>
      </c>
      <c r="B122" s="19"/>
      <c r="C122" s="19"/>
      <c r="D122" s="2" t="s">
        <v>28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"/>
      <c r="P122" s="3"/>
      <c r="Q122" s="3"/>
      <c r="R122" s="26"/>
      <c r="S122" s="26"/>
      <c r="T122" s="26"/>
    </row>
    <row r="123" spans="1:20" x14ac:dyDescent="0.35">
      <c r="A123" s="19" t="s">
        <v>177</v>
      </c>
      <c r="B123" s="19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6"/>
      <c r="S123" s="26"/>
      <c r="T123" s="26"/>
    </row>
    <row r="124" spans="1:20" x14ac:dyDescent="0.35">
      <c r="A124" s="19" t="s">
        <v>30</v>
      </c>
      <c r="B124" s="19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6"/>
      <c r="S124" s="26"/>
      <c r="T124" s="26"/>
    </row>
    <row r="125" spans="1:20" x14ac:dyDescent="0.35">
      <c r="A125" s="19" t="s">
        <v>178</v>
      </c>
      <c r="B125" s="19"/>
      <c r="C125" s="1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6"/>
      <c r="R125" s="26"/>
      <c r="S125" s="26"/>
      <c r="T125" s="3"/>
    </row>
    <row r="126" spans="1:20" x14ac:dyDescent="0.35">
      <c r="A126" s="19" t="s">
        <v>179</v>
      </c>
      <c r="B126" s="19"/>
      <c r="C126" s="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6"/>
      <c r="R126" s="26"/>
      <c r="S126" s="26"/>
      <c r="T126" s="3"/>
    </row>
    <row r="127" spans="1:20" x14ac:dyDescent="0.35">
      <c r="A127" s="19" t="s">
        <v>33</v>
      </c>
      <c r="B127" s="19"/>
      <c r="C127" s="1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6"/>
      <c r="R127" s="26"/>
      <c r="S127" s="26"/>
      <c r="T127" s="3"/>
    </row>
    <row r="128" spans="1:20" x14ac:dyDescent="0.35">
      <c r="A128" s="19"/>
      <c r="B128" s="19"/>
      <c r="C128" s="1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6"/>
      <c r="R128" s="26"/>
      <c r="S128" s="26"/>
      <c r="T128" s="3"/>
    </row>
    <row r="129" spans="1:20" x14ac:dyDescent="0.35">
      <c r="A129" s="19"/>
      <c r="B129" s="19"/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6"/>
      <c r="R129" s="26"/>
      <c r="S129" s="26"/>
      <c r="T129" s="3"/>
    </row>
    <row r="130" spans="1:20" x14ac:dyDescent="0.35">
      <c r="A130" s="27" t="s">
        <v>34</v>
      </c>
      <c r="B130" s="27">
        <v>0</v>
      </c>
      <c r="C130" s="1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6"/>
      <c r="R130" s="26"/>
      <c r="S130" s="26"/>
      <c r="T130" s="3"/>
    </row>
    <row r="131" spans="1:20" ht="15" thickBot="1" x14ac:dyDescent="0.4">
      <c r="A131" s="19"/>
      <c r="B131" s="19"/>
      <c r="C131" s="1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6"/>
      <c r="R131" s="26"/>
      <c r="S131" s="26"/>
      <c r="T131" s="3"/>
    </row>
    <row r="132" spans="1:20" x14ac:dyDescent="0.35">
      <c r="A132" s="120"/>
      <c r="B132" s="121"/>
      <c r="C132" s="194" t="s">
        <v>117</v>
      </c>
      <c r="D132" s="195"/>
      <c r="E132" s="195"/>
      <c r="F132" s="195"/>
      <c r="G132" s="196"/>
      <c r="H132" s="122"/>
      <c r="I132" s="194" t="s">
        <v>118</v>
      </c>
      <c r="J132" s="195"/>
      <c r="K132" s="195"/>
      <c r="L132" s="195"/>
      <c r="M132" s="196"/>
      <c r="N132" s="122"/>
      <c r="O132" s="123"/>
      <c r="P132" s="124"/>
      <c r="Q132" s="122"/>
      <c r="R132" s="125"/>
      <c r="S132" s="126"/>
      <c r="T132" s="127"/>
    </row>
    <row r="133" spans="1:20" x14ac:dyDescent="0.35">
      <c r="A133" s="128" t="s">
        <v>37</v>
      </c>
      <c r="B133" s="129" t="s">
        <v>38</v>
      </c>
      <c r="C133" s="130" t="s">
        <v>119</v>
      </c>
      <c r="D133" s="131" t="s">
        <v>120</v>
      </c>
      <c r="E133" s="40" t="s">
        <v>121</v>
      </c>
      <c r="F133" s="131" t="s">
        <v>122</v>
      </c>
      <c r="G133" s="132" t="s">
        <v>123</v>
      </c>
      <c r="H133" s="19"/>
      <c r="I133" s="130" t="s">
        <v>124</v>
      </c>
      <c r="J133" s="131" t="s">
        <v>125</v>
      </c>
      <c r="K133" s="40" t="s">
        <v>126</v>
      </c>
      <c r="L133" s="131" t="s">
        <v>127</v>
      </c>
      <c r="M133" s="132" t="s">
        <v>128</v>
      </c>
      <c r="N133" s="42"/>
      <c r="O133" s="130" t="s">
        <v>48</v>
      </c>
      <c r="P133" s="133" t="s">
        <v>129</v>
      </c>
      <c r="Q133" s="40" t="s">
        <v>130</v>
      </c>
      <c r="R133" s="134" t="s">
        <v>131</v>
      </c>
      <c r="S133" s="135" t="s">
        <v>132</v>
      </c>
      <c r="T133" s="136" t="s">
        <v>50</v>
      </c>
    </row>
    <row r="134" spans="1:20" ht="15" thickBot="1" x14ac:dyDescent="0.4">
      <c r="A134" s="137"/>
      <c r="B134" s="138"/>
      <c r="C134" s="139" t="s">
        <v>51</v>
      </c>
      <c r="D134" s="140" t="s">
        <v>52</v>
      </c>
      <c r="E134" s="141" t="s">
        <v>53</v>
      </c>
      <c r="F134" s="140" t="s">
        <v>133</v>
      </c>
      <c r="G134" s="142" t="s">
        <v>59</v>
      </c>
      <c r="H134" s="143" t="s">
        <v>55</v>
      </c>
      <c r="I134" s="139" t="s">
        <v>51</v>
      </c>
      <c r="J134" s="140" t="s">
        <v>52</v>
      </c>
      <c r="K134" s="141" t="s">
        <v>53</v>
      </c>
      <c r="L134" s="140" t="s">
        <v>133</v>
      </c>
      <c r="M134" s="142" t="s">
        <v>59</v>
      </c>
      <c r="N134" s="144" t="s">
        <v>56</v>
      </c>
      <c r="O134" s="139" t="s">
        <v>58</v>
      </c>
      <c r="P134" s="145" t="s">
        <v>133</v>
      </c>
      <c r="Q134" s="141" t="s">
        <v>133</v>
      </c>
      <c r="R134" s="140" t="s">
        <v>133</v>
      </c>
      <c r="S134" s="146" t="s">
        <v>133</v>
      </c>
      <c r="T134" s="147" t="s">
        <v>59</v>
      </c>
    </row>
    <row r="135" spans="1:20" x14ac:dyDescent="0.35">
      <c r="A135" s="148" t="s">
        <v>208</v>
      </c>
      <c r="B135" s="149">
        <v>24</v>
      </c>
      <c r="C135" s="150" t="s">
        <v>61</v>
      </c>
      <c r="D135" s="151">
        <v>83.546844482421903</v>
      </c>
      <c r="E135" s="151">
        <v>5.69995164871216</v>
      </c>
      <c r="F135" s="152">
        <v>21.1732177734375</v>
      </c>
      <c r="G135" s="153" t="s">
        <v>61</v>
      </c>
      <c r="H135" s="154"/>
      <c r="I135" s="155" t="s">
        <v>61</v>
      </c>
      <c r="J135" s="151">
        <v>60.931102752685497</v>
      </c>
      <c r="K135" s="151">
        <v>3.5</v>
      </c>
      <c r="L135" s="152">
        <v>20.6865844726563</v>
      </c>
      <c r="M135" s="156" t="s">
        <v>61</v>
      </c>
      <c r="N135" s="157"/>
      <c r="O135" s="158">
        <f t="shared" ref="O135:O198" si="2">IF(OR(D135="",D135="-",J135="",J135="-"),"",D135-J135)</f>
        <v>22.615741729736406</v>
      </c>
      <c r="P135" s="159">
        <v>0.48663330078125</v>
      </c>
      <c r="Q135" s="160">
        <v>0</v>
      </c>
      <c r="R135" s="151">
        <v>0</v>
      </c>
      <c r="S135" s="161">
        <v>0</v>
      </c>
      <c r="T135" s="162">
        <v>0.50977611541748002</v>
      </c>
    </row>
    <row r="136" spans="1:20" x14ac:dyDescent="0.35">
      <c r="A136" s="148" t="s">
        <v>209</v>
      </c>
      <c r="B136" s="149">
        <v>24</v>
      </c>
      <c r="C136" s="150" t="s">
        <v>61</v>
      </c>
      <c r="D136" s="151">
        <v>77.779960632324205</v>
      </c>
      <c r="E136" s="151">
        <v>5.69995164871216</v>
      </c>
      <c r="F136" s="152">
        <v>21.1878051757813</v>
      </c>
      <c r="G136" s="153" t="s">
        <v>61</v>
      </c>
      <c r="H136" s="154"/>
      <c r="I136" s="155" t="s">
        <v>61</v>
      </c>
      <c r="J136" s="151">
        <v>57.754566192627003</v>
      </c>
      <c r="K136" s="151">
        <v>3.5</v>
      </c>
      <c r="L136" s="152">
        <v>20.671630859375</v>
      </c>
      <c r="M136" s="156" t="s">
        <v>61</v>
      </c>
      <c r="N136" s="157"/>
      <c r="O136" s="158">
        <f t="shared" si="2"/>
        <v>20.025394439697202</v>
      </c>
      <c r="P136" s="159">
        <v>0.51617431640625</v>
      </c>
      <c r="Q136" s="160">
        <v>0</v>
      </c>
      <c r="R136" s="151">
        <v>0</v>
      </c>
      <c r="S136" s="161">
        <v>0</v>
      </c>
      <c r="T136" s="162">
        <v>0.45505142211914101</v>
      </c>
    </row>
    <row r="137" spans="1:20" x14ac:dyDescent="0.35">
      <c r="A137" s="148" t="s">
        <v>210</v>
      </c>
      <c r="B137" s="149">
        <v>24</v>
      </c>
      <c r="C137" s="150" t="s">
        <v>61</v>
      </c>
      <c r="D137" s="151">
        <v>78.321960449218807</v>
      </c>
      <c r="E137" s="151">
        <v>5.6999526023864702</v>
      </c>
      <c r="F137" s="152">
        <v>21.1051025390625</v>
      </c>
      <c r="G137" s="153" t="s">
        <v>61</v>
      </c>
      <c r="H137" s="154"/>
      <c r="I137" s="155" t="s">
        <v>61</v>
      </c>
      <c r="J137" s="151">
        <v>57.892772674560497</v>
      </c>
      <c r="K137" s="151">
        <v>3.5</v>
      </c>
      <c r="L137" s="152">
        <v>20.5778198242188</v>
      </c>
      <c r="M137" s="156" t="s">
        <v>61</v>
      </c>
      <c r="N137" s="157"/>
      <c r="O137" s="158">
        <f t="shared" si="2"/>
        <v>20.42918777465831</v>
      </c>
      <c r="P137" s="159">
        <v>0.52728271484375</v>
      </c>
      <c r="Q137" s="160">
        <v>0</v>
      </c>
      <c r="R137" s="151">
        <v>0</v>
      </c>
      <c r="S137" s="161">
        <v>0</v>
      </c>
      <c r="T137" s="162">
        <v>0.46263217926025402</v>
      </c>
    </row>
    <row r="138" spans="1:20" x14ac:dyDescent="0.35">
      <c r="A138" s="148" t="s">
        <v>211</v>
      </c>
      <c r="B138" s="149">
        <v>24</v>
      </c>
      <c r="C138" s="150" t="s">
        <v>61</v>
      </c>
      <c r="D138" s="151">
        <v>85.835662841796903</v>
      </c>
      <c r="E138" s="151">
        <v>5.69995164871216</v>
      </c>
      <c r="F138" s="152">
        <v>20.7752075195313</v>
      </c>
      <c r="G138" s="153" t="s">
        <v>61</v>
      </c>
      <c r="H138" s="154"/>
      <c r="I138" s="155" t="s">
        <v>61</v>
      </c>
      <c r="J138" s="151">
        <v>61.529552459716797</v>
      </c>
      <c r="K138" s="151">
        <v>3.5</v>
      </c>
      <c r="L138" s="152">
        <v>20.288818359375</v>
      </c>
      <c r="M138" s="156" t="s">
        <v>61</v>
      </c>
      <c r="N138" s="157"/>
      <c r="O138" s="158">
        <f t="shared" si="2"/>
        <v>24.306110382080107</v>
      </c>
      <c r="P138" s="159">
        <v>0.48638916015625</v>
      </c>
      <c r="Q138" s="160">
        <v>0</v>
      </c>
      <c r="R138" s="151">
        <v>0</v>
      </c>
      <c r="S138" s="161">
        <v>0</v>
      </c>
      <c r="T138" s="162">
        <v>0.53621768951416005</v>
      </c>
    </row>
    <row r="139" spans="1:20" x14ac:dyDescent="0.35">
      <c r="A139" s="148" t="s">
        <v>212</v>
      </c>
      <c r="B139" s="149">
        <v>24</v>
      </c>
      <c r="C139" s="150" t="s">
        <v>61</v>
      </c>
      <c r="D139" s="151">
        <v>84.100372314453097</v>
      </c>
      <c r="E139" s="151">
        <v>5.69995164871216</v>
      </c>
      <c r="F139" s="152">
        <v>21.1780395507813</v>
      </c>
      <c r="G139" s="153" t="s">
        <v>61</v>
      </c>
      <c r="H139" s="154"/>
      <c r="I139" s="155" t="s">
        <v>61</v>
      </c>
      <c r="J139" s="151">
        <v>60.7653999328613</v>
      </c>
      <c r="K139" s="151">
        <v>3.5</v>
      </c>
      <c r="L139" s="152">
        <v>20.6800537109375</v>
      </c>
      <c r="M139" s="156" t="s">
        <v>61</v>
      </c>
      <c r="N139" s="157"/>
      <c r="O139" s="158">
        <f t="shared" si="2"/>
        <v>23.334972381591797</v>
      </c>
      <c r="P139" s="159">
        <v>0.49798583984375</v>
      </c>
      <c r="Q139" s="160">
        <v>0</v>
      </c>
      <c r="R139" s="151">
        <v>0</v>
      </c>
      <c r="S139" s="161">
        <v>0</v>
      </c>
      <c r="T139" s="162">
        <v>0.52573776245117199</v>
      </c>
    </row>
    <row r="140" spans="1:20" x14ac:dyDescent="0.35">
      <c r="A140" s="148" t="s">
        <v>213</v>
      </c>
      <c r="B140" s="149">
        <v>24</v>
      </c>
      <c r="C140" s="150" t="s">
        <v>61</v>
      </c>
      <c r="D140" s="151">
        <v>83.531295776367202</v>
      </c>
      <c r="E140" s="151">
        <v>5.69995164871216</v>
      </c>
      <c r="F140" s="152">
        <v>21.0792236328125</v>
      </c>
      <c r="G140" s="153" t="s">
        <v>61</v>
      </c>
      <c r="H140" s="154"/>
      <c r="I140" s="155" t="s">
        <v>61</v>
      </c>
      <c r="J140" s="151">
        <v>60.522541046142599</v>
      </c>
      <c r="K140" s="151">
        <v>3.5</v>
      </c>
      <c r="L140" s="152">
        <v>20.5781860351563</v>
      </c>
      <c r="M140" s="156" t="s">
        <v>61</v>
      </c>
      <c r="N140" s="157"/>
      <c r="O140" s="158">
        <f t="shared" si="2"/>
        <v>23.008754730224602</v>
      </c>
      <c r="P140" s="159">
        <v>0.50103759765625</v>
      </c>
      <c r="Q140" s="160">
        <v>0</v>
      </c>
      <c r="R140" s="151">
        <v>0</v>
      </c>
      <c r="S140" s="161">
        <v>0</v>
      </c>
      <c r="T140" s="162">
        <v>0.51663112640380904</v>
      </c>
    </row>
    <row r="141" spans="1:20" x14ac:dyDescent="0.35">
      <c r="A141" s="148" t="s">
        <v>214</v>
      </c>
      <c r="B141" s="149">
        <v>24</v>
      </c>
      <c r="C141" s="150" t="s">
        <v>61</v>
      </c>
      <c r="D141" s="151">
        <v>79.151290893554702</v>
      </c>
      <c r="E141" s="151">
        <v>5.69995164871216</v>
      </c>
      <c r="F141" s="152">
        <v>21.0933837890625</v>
      </c>
      <c r="G141" s="153" t="s">
        <v>61</v>
      </c>
      <c r="H141" s="154"/>
      <c r="I141" s="155" t="s">
        <v>61</v>
      </c>
      <c r="J141" s="151">
        <v>58.3375854492188</v>
      </c>
      <c r="K141" s="151">
        <v>3.5</v>
      </c>
      <c r="L141" s="152">
        <v>20.5734252929688</v>
      </c>
      <c r="M141" s="156" t="s">
        <v>61</v>
      </c>
      <c r="N141" s="157"/>
      <c r="O141" s="158">
        <f t="shared" si="2"/>
        <v>20.813705444335902</v>
      </c>
      <c r="P141" s="159">
        <v>0.51995849609375</v>
      </c>
      <c r="Q141" s="160">
        <v>0</v>
      </c>
      <c r="R141" s="151">
        <v>0</v>
      </c>
      <c r="S141" s="161">
        <v>0</v>
      </c>
      <c r="T141" s="162">
        <v>0.47052574157714799</v>
      </c>
    </row>
    <row r="142" spans="1:20" x14ac:dyDescent="0.35">
      <c r="A142" s="148" t="s">
        <v>215</v>
      </c>
      <c r="B142" s="149">
        <v>24</v>
      </c>
      <c r="C142" s="150" t="s">
        <v>61</v>
      </c>
      <c r="D142" s="151">
        <v>73.194389343261705</v>
      </c>
      <c r="E142" s="151">
        <v>5.69995164871216</v>
      </c>
      <c r="F142" s="152">
        <v>21.3544311523438</v>
      </c>
      <c r="G142" s="153" t="s">
        <v>61</v>
      </c>
      <c r="H142" s="154"/>
      <c r="I142" s="155" t="s">
        <v>61</v>
      </c>
      <c r="J142" s="151">
        <v>55.124229431152301</v>
      </c>
      <c r="K142" s="151">
        <v>3.5</v>
      </c>
      <c r="L142" s="152">
        <v>20.8009033203125</v>
      </c>
      <c r="M142" s="156" t="s">
        <v>61</v>
      </c>
      <c r="N142" s="157"/>
      <c r="O142" s="158">
        <f t="shared" si="2"/>
        <v>18.070159912109403</v>
      </c>
      <c r="P142" s="159">
        <v>0.55352783203125</v>
      </c>
      <c r="Q142" s="160">
        <v>0</v>
      </c>
      <c r="R142" s="151">
        <v>0</v>
      </c>
      <c r="S142" s="161">
        <v>0</v>
      </c>
      <c r="T142" s="162">
        <v>0.41724586486816401</v>
      </c>
    </row>
    <row r="143" spans="1:20" x14ac:dyDescent="0.35">
      <c r="A143" s="148" t="s">
        <v>216</v>
      </c>
      <c r="B143" s="149">
        <v>24</v>
      </c>
      <c r="C143" s="150" t="s">
        <v>61</v>
      </c>
      <c r="D143" s="151">
        <v>75.866226196289105</v>
      </c>
      <c r="E143" s="151">
        <v>5.69995164871216</v>
      </c>
      <c r="F143" s="152">
        <v>20.8822631835938</v>
      </c>
      <c r="G143" s="153" t="s">
        <v>61</v>
      </c>
      <c r="H143" s="154"/>
      <c r="I143" s="155" t="s">
        <v>61</v>
      </c>
      <c r="J143" s="151">
        <v>56.449253082275398</v>
      </c>
      <c r="K143" s="151">
        <v>3.5</v>
      </c>
      <c r="L143" s="152">
        <v>20.3422241210938</v>
      </c>
      <c r="M143" s="156" t="s">
        <v>61</v>
      </c>
      <c r="N143" s="157"/>
      <c r="O143" s="158">
        <f t="shared" si="2"/>
        <v>19.416973114013707</v>
      </c>
      <c r="P143" s="159">
        <v>0.5400390625</v>
      </c>
      <c r="Q143" s="160">
        <v>0</v>
      </c>
      <c r="R143" s="151">
        <v>0</v>
      </c>
      <c r="S143" s="161">
        <v>0</v>
      </c>
      <c r="T143" s="162">
        <v>0.436877250671387</v>
      </c>
    </row>
    <row r="144" spans="1:20" x14ac:dyDescent="0.35">
      <c r="A144" s="148" t="s">
        <v>217</v>
      </c>
      <c r="B144" s="149">
        <v>24</v>
      </c>
      <c r="C144" s="150" t="s">
        <v>61</v>
      </c>
      <c r="D144" s="151">
        <v>73.829093933105497</v>
      </c>
      <c r="E144" s="151">
        <v>5.69995164871216</v>
      </c>
      <c r="F144" s="152">
        <v>21.355712890625</v>
      </c>
      <c r="G144" s="153" t="s">
        <v>61</v>
      </c>
      <c r="H144" s="154"/>
      <c r="I144" s="155" t="s">
        <v>61</v>
      </c>
      <c r="J144" s="151">
        <v>55.792488098144503</v>
      </c>
      <c r="K144" s="151">
        <v>3.5</v>
      </c>
      <c r="L144" s="152">
        <v>20.7885131835938</v>
      </c>
      <c r="M144" s="156" t="s">
        <v>61</v>
      </c>
      <c r="N144" s="157"/>
      <c r="O144" s="158">
        <f t="shared" si="2"/>
        <v>18.036605834960994</v>
      </c>
      <c r="P144" s="159">
        <v>0.56719970703125</v>
      </c>
      <c r="Q144" s="160">
        <v>0</v>
      </c>
      <c r="R144" s="151">
        <v>0</v>
      </c>
      <c r="S144" s="161">
        <v>0</v>
      </c>
      <c r="T144" s="162">
        <v>0.41773128509521501</v>
      </c>
    </row>
    <row r="145" spans="1:20" x14ac:dyDescent="0.35">
      <c r="A145" s="148" t="s">
        <v>218</v>
      </c>
      <c r="B145" s="149">
        <v>24</v>
      </c>
      <c r="C145" s="150" t="s">
        <v>61</v>
      </c>
      <c r="D145" s="151">
        <v>74.729965209960895</v>
      </c>
      <c r="E145" s="151">
        <v>5.69995164871216</v>
      </c>
      <c r="F145" s="152">
        <v>21.3021850585938</v>
      </c>
      <c r="G145" s="153" t="s">
        <v>61</v>
      </c>
      <c r="H145" s="154"/>
      <c r="I145" s="155" t="s">
        <v>61</v>
      </c>
      <c r="J145" s="151">
        <v>56.424545288085902</v>
      </c>
      <c r="K145" s="151">
        <v>3.5</v>
      </c>
      <c r="L145" s="152">
        <v>20.7391357421875</v>
      </c>
      <c r="M145" s="156" t="s">
        <v>61</v>
      </c>
      <c r="N145" s="157"/>
      <c r="O145" s="158">
        <f t="shared" si="2"/>
        <v>18.305419921874993</v>
      </c>
      <c r="P145" s="159">
        <v>0.56304931640625</v>
      </c>
      <c r="Q145" s="160">
        <v>0</v>
      </c>
      <c r="R145" s="151">
        <v>0</v>
      </c>
      <c r="S145" s="161">
        <v>0</v>
      </c>
      <c r="T145" s="162">
        <v>0.42260932922363298</v>
      </c>
    </row>
    <row r="146" spans="1:20" x14ac:dyDescent="0.35">
      <c r="A146" s="148" t="s">
        <v>219</v>
      </c>
      <c r="B146" s="149">
        <v>24</v>
      </c>
      <c r="C146" s="150" t="s">
        <v>61</v>
      </c>
      <c r="D146" s="151">
        <v>70.701850891113295</v>
      </c>
      <c r="E146" s="151">
        <v>5.69995164871216</v>
      </c>
      <c r="F146" s="152">
        <v>21.2911987304688</v>
      </c>
      <c r="G146" s="153" t="s">
        <v>61</v>
      </c>
      <c r="H146" s="154"/>
      <c r="I146" s="155" t="s">
        <v>61</v>
      </c>
      <c r="J146" s="151">
        <v>53.960704803466797</v>
      </c>
      <c r="K146" s="151">
        <v>3.5</v>
      </c>
      <c r="L146" s="152">
        <v>20.7195434570313</v>
      </c>
      <c r="M146" s="156" t="s">
        <v>61</v>
      </c>
      <c r="N146" s="157"/>
      <c r="O146" s="158">
        <f t="shared" si="2"/>
        <v>16.741146087646499</v>
      </c>
      <c r="P146" s="159">
        <v>0.5716552734375</v>
      </c>
      <c r="Q146" s="160">
        <v>0</v>
      </c>
      <c r="R146" s="151">
        <v>0</v>
      </c>
      <c r="S146" s="161">
        <v>0</v>
      </c>
      <c r="T146" s="162">
        <v>0.38805961608886702</v>
      </c>
    </row>
    <row r="147" spans="1:20" x14ac:dyDescent="0.35">
      <c r="A147" s="148" t="s">
        <v>220</v>
      </c>
      <c r="B147" s="149">
        <v>24</v>
      </c>
      <c r="C147" s="150" t="s">
        <v>61</v>
      </c>
      <c r="D147" s="151">
        <v>67.1961669921875</v>
      </c>
      <c r="E147" s="151">
        <v>5.6999535560607901</v>
      </c>
      <c r="F147" s="152">
        <v>21.3814086914063</v>
      </c>
      <c r="G147" s="153" t="s">
        <v>61</v>
      </c>
      <c r="H147" s="154"/>
      <c r="I147" s="155" t="s">
        <v>61</v>
      </c>
      <c r="J147" s="151">
        <v>52.055744171142599</v>
      </c>
      <c r="K147" s="151">
        <v>3.5</v>
      </c>
      <c r="L147" s="152">
        <v>20.8033447265625</v>
      </c>
      <c r="M147" s="156" t="s">
        <v>61</v>
      </c>
      <c r="N147" s="157"/>
      <c r="O147" s="158">
        <f t="shared" si="2"/>
        <v>15.140422821044901</v>
      </c>
      <c r="P147" s="159">
        <v>0.57806396484375</v>
      </c>
      <c r="Q147" s="160">
        <v>0</v>
      </c>
      <c r="R147" s="151">
        <v>0</v>
      </c>
      <c r="S147" s="161">
        <v>0</v>
      </c>
      <c r="T147" s="162">
        <v>0.35455513000488298</v>
      </c>
    </row>
    <row r="148" spans="1:20" x14ac:dyDescent="0.35">
      <c r="A148" s="148" t="s">
        <v>221</v>
      </c>
      <c r="B148" s="149">
        <v>24</v>
      </c>
      <c r="C148" s="150" t="s">
        <v>61</v>
      </c>
      <c r="D148" s="151">
        <v>61.2473754882813</v>
      </c>
      <c r="E148" s="151">
        <v>5.69995164871216</v>
      </c>
      <c r="F148" s="152">
        <v>21.5108642578125</v>
      </c>
      <c r="G148" s="153" t="s">
        <v>61</v>
      </c>
      <c r="H148" s="154"/>
      <c r="I148" s="155" t="s">
        <v>61</v>
      </c>
      <c r="J148" s="151">
        <v>48.405704498291001</v>
      </c>
      <c r="K148" s="151">
        <v>3.5</v>
      </c>
      <c r="L148" s="152">
        <v>20.9185791015625</v>
      </c>
      <c r="M148" s="156" t="s">
        <v>61</v>
      </c>
      <c r="N148" s="157"/>
      <c r="O148" s="158">
        <f t="shared" si="2"/>
        <v>12.841670989990298</v>
      </c>
      <c r="P148" s="159">
        <v>0.59228515625</v>
      </c>
      <c r="Q148" s="160">
        <v>0</v>
      </c>
      <c r="R148" s="151">
        <v>0</v>
      </c>
      <c r="S148" s="161">
        <v>0</v>
      </c>
      <c r="T148" s="162">
        <v>0.305587768554688</v>
      </c>
    </row>
    <row r="149" spans="1:20" x14ac:dyDescent="0.35">
      <c r="A149" s="148" t="s">
        <v>222</v>
      </c>
      <c r="B149" s="149">
        <v>24</v>
      </c>
      <c r="C149" s="150" t="s">
        <v>61</v>
      </c>
      <c r="D149" s="151">
        <v>58.3147583007813</v>
      </c>
      <c r="E149" s="151">
        <v>5.69995164871216</v>
      </c>
      <c r="F149" s="152">
        <v>21.520751953125</v>
      </c>
      <c r="G149" s="153" t="s">
        <v>61</v>
      </c>
      <c r="H149" s="154"/>
      <c r="I149" s="155" t="s">
        <v>61</v>
      </c>
      <c r="J149" s="151">
        <v>46.569534301757798</v>
      </c>
      <c r="K149" s="151">
        <v>3.5</v>
      </c>
      <c r="L149" s="152">
        <v>20.9226684570313</v>
      </c>
      <c r="M149" s="156" t="s">
        <v>61</v>
      </c>
      <c r="N149" s="157"/>
      <c r="O149" s="158">
        <f t="shared" si="2"/>
        <v>11.745223999023501</v>
      </c>
      <c r="P149" s="159">
        <v>0.59808349609375</v>
      </c>
      <c r="Q149" s="160">
        <v>0</v>
      </c>
      <c r="R149" s="151">
        <v>0</v>
      </c>
      <c r="S149" s="161">
        <v>0</v>
      </c>
      <c r="T149" s="162">
        <v>0.281252861022949</v>
      </c>
    </row>
    <row r="150" spans="1:20" x14ac:dyDescent="0.35">
      <c r="A150" s="148" t="s">
        <v>223</v>
      </c>
      <c r="B150" s="149">
        <v>24</v>
      </c>
      <c r="C150" s="150" t="s">
        <v>61</v>
      </c>
      <c r="D150" s="151">
        <v>57.115001678466797</v>
      </c>
      <c r="E150" s="151">
        <v>5.69995164871216</v>
      </c>
      <c r="F150" s="152">
        <v>21.5131225585938</v>
      </c>
      <c r="G150" s="153" t="s">
        <v>61</v>
      </c>
      <c r="H150" s="154"/>
      <c r="I150" s="155" t="s">
        <v>61</v>
      </c>
      <c r="J150" s="151">
        <v>45.864711761474602</v>
      </c>
      <c r="K150" s="151">
        <v>3.5</v>
      </c>
      <c r="L150" s="152">
        <v>20.9139404296875</v>
      </c>
      <c r="M150" s="156" t="s">
        <v>61</v>
      </c>
      <c r="N150" s="157"/>
      <c r="O150" s="158">
        <f t="shared" si="2"/>
        <v>11.250289916992195</v>
      </c>
      <c r="P150" s="159">
        <v>0.59918212890625</v>
      </c>
      <c r="Q150" s="160">
        <v>0</v>
      </c>
      <c r="R150" s="151">
        <v>0</v>
      </c>
      <c r="S150" s="161">
        <v>0</v>
      </c>
      <c r="T150" s="162">
        <v>0.27018165588378901</v>
      </c>
    </row>
    <row r="151" spans="1:20" x14ac:dyDescent="0.35">
      <c r="A151" s="148" t="s">
        <v>224</v>
      </c>
      <c r="B151" s="149">
        <v>24</v>
      </c>
      <c r="C151" s="150" t="s">
        <v>61</v>
      </c>
      <c r="D151" s="151">
        <v>58.082187652587898</v>
      </c>
      <c r="E151" s="151">
        <v>5.6999530792236301</v>
      </c>
      <c r="F151" s="152">
        <v>21.41796875</v>
      </c>
      <c r="G151" s="153" t="s">
        <v>61</v>
      </c>
      <c r="H151" s="154"/>
      <c r="I151" s="155" t="s">
        <v>61</v>
      </c>
      <c r="J151" s="151">
        <v>46.677928924560497</v>
      </c>
      <c r="K151" s="151">
        <v>3.5</v>
      </c>
      <c r="L151" s="152">
        <v>20.8225708007813</v>
      </c>
      <c r="M151" s="156" t="s">
        <v>61</v>
      </c>
      <c r="N151" s="157"/>
      <c r="O151" s="158">
        <f t="shared" si="2"/>
        <v>11.404258728027401</v>
      </c>
      <c r="P151" s="159">
        <v>0.59539794921875</v>
      </c>
      <c r="Q151" s="160">
        <v>0</v>
      </c>
      <c r="R151" s="151">
        <v>0</v>
      </c>
      <c r="S151" s="161">
        <v>0</v>
      </c>
      <c r="T151" s="162">
        <v>0.27271080017089799</v>
      </c>
    </row>
    <row r="152" spans="1:20" x14ac:dyDescent="0.35">
      <c r="A152" s="148" t="s">
        <v>225</v>
      </c>
      <c r="B152" s="149">
        <v>24</v>
      </c>
      <c r="C152" s="150" t="s">
        <v>61</v>
      </c>
      <c r="D152" s="151">
        <v>54.7831420898438</v>
      </c>
      <c r="E152" s="151">
        <v>5.6999535560607901</v>
      </c>
      <c r="F152" s="152">
        <v>21.5850219726563</v>
      </c>
      <c r="G152" s="153" t="s">
        <v>61</v>
      </c>
      <c r="H152" s="154"/>
      <c r="I152" s="155" t="s">
        <v>61</v>
      </c>
      <c r="J152" s="151">
        <v>45.090244293212898</v>
      </c>
      <c r="K152" s="151">
        <v>3.5</v>
      </c>
      <c r="L152" s="152">
        <v>20.9572143554688</v>
      </c>
      <c r="M152" s="156" t="s">
        <v>61</v>
      </c>
      <c r="N152" s="157"/>
      <c r="O152" s="158">
        <f t="shared" si="2"/>
        <v>9.692897796630902</v>
      </c>
      <c r="P152" s="159">
        <v>0.6278076171875</v>
      </c>
      <c r="Q152" s="160">
        <v>0</v>
      </c>
      <c r="R152" s="151">
        <v>0</v>
      </c>
      <c r="S152" s="161">
        <v>0</v>
      </c>
      <c r="T152" s="162">
        <v>0.23822212219238301</v>
      </c>
    </row>
    <row r="153" spans="1:20" x14ac:dyDescent="0.35">
      <c r="A153" s="148" t="s">
        <v>226</v>
      </c>
      <c r="B153" s="149">
        <v>24</v>
      </c>
      <c r="C153" s="150" t="s">
        <v>61</v>
      </c>
      <c r="D153" s="151">
        <v>56.789016723632798</v>
      </c>
      <c r="E153" s="151">
        <v>5.69995164871216</v>
      </c>
      <c r="F153" s="152">
        <v>21.43505859375</v>
      </c>
      <c r="G153" s="153" t="s">
        <v>61</v>
      </c>
      <c r="H153" s="154"/>
      <c r="I153" s="155" t="s">
        <v>61</v>
      </c>
      <c r="J153" s="151">
        <v>46.067176818847699</v>
      </c>
      <c r="K153" s="151">
        <v>3.5</v>
      </c>
      <c r="L153" s="152">
        <v>20.8370361328125</v>
      </c>
      <c r="M153" s="156" t="s">
        <v>61</v>
      </c>
      <c r="N153" s="157"/>
      <c r="O153" s="158">
        <f t="shared" si="2"/>
        <v>10.721839904785099</v>
      </c>
      <c r="P153" s="159">
        <v>0.5980224609375</v>
      </c>
      <c r="Q153" s="160">
        <v>0</v>
      </c>
      <c r="R153" s="151">
        <v>0</v>
      </c>
      <c r="S153" s="161">
        <v>0</v>
      </c>
      <c r="T153" s="162">
        <v>0.25805091857910201</v>
      </c>
    </row>
    <row r="154" spans="1:20" x14ac:dyDescent="0.35">
      <c r="A154" s="148" t="s">
        <v>227</v>
      </c>
      <c r="B154" s="149">
        <v>24</v>
      </c>
      <c r="C154" s="150" t="s">
        <v>61</v>
      </c>
      <c r="D154" s="151">
        <v>69.737449645996094</v>
      </c>
      <c r="E154" s="151">
        <v>5.69995164871216</v>
      </c>
      <c r="F154" s="152">
        <v>21.2664794921875</v>
      </c>
      <c r="G154" s="153" t="s">
        <v>61</v>
      </c>
      <c r="H154" s="154"/>
      <c r="I154" s="155" t="s">
        <v>61</v>
      </c>
      <c r="J154" s="151">
        <v>53.954280853271499</v>
      </c>
      <c r="K154" s="151">
        <v>3.5</v>
      </c>
      <c r="L154" s="152">
        <v>20.6986083984375</v>
      </c>
      <c r="M154" s="156" t="s">
        <v>61</v>
      </c>
      <c r="N154" s="157"/>
      <c r="O154" s="158">
        <f t="shared" si="2"/>
        <v>15.783168792724595</v>
      </c>
      <c r="P154" s="159">
        <v>0.56787109375</v>
      </c>
      <c r="Q154" s="160">
        <v>0</v>
      </c>
      <c r="R154" s="151">
        <v>0</v>
      </c>
      <c r="S154" s="161">
        <v>0</v>
      </c>
      <c r="T154" s="162">
        <v>0.36703872680664101</v>
      </c>
    </row>
    <row r="155" spans="1:20" x14ac:dyDescent="0.35">
      <c r="A155" s="148" t="s">
        <v>228</v>
      </c>
      <c r="B155" s="149">
        <v>24</v>
      </c>
      <c r="C155" s="150" t="s">
        <v>61</v>
      </c>
      <c r="D155" s="151">
        <v>71.536911010742202</v>
      </c>
      <c r="E155" s="151">
        <v>5.69995164871216</v>
      </c>
      <c r="F155" s="152">
        <v>21.2232666015625</v>
      </c>
      <c r="G155" s="153" t="s">
        <v>61</v>
      </c>
      <c r="H155" s="154"/>
      <c r="I155" s="155" t="s">
        <v>61</v>
      </c>
      <c r="J155" s="151">
        <v>54.963542938232401</v>
      </c>
      <c r="K155" s="151">
        <v>3.5</v>
      </c>
      <c r="L155" s="152">
        <v>20.666748046875</v>
      </c>
      <c r="M155" s="156" t="s">
        <v>61</v>
      </c>
      <c r="N155" s="157"/>
      <c r="O155" s="158">
        <f t="shared" si="2"/>
        <v>16.573368072509801</v>
      </c>
      <c r="P155" s="159">
        <v>0.5565185546875</v>
      </c>
      <c r="Q155" s="160">
        <v>0</v>
      </c>
      <c r="R155" s="151">
        <v>0</v>
      </c>
      <c r="S155" s="161">
        <v>0</v>
      </c>
      <c r="T155" s="162">
        <v>0.38313484191894498</v>
      </c>
    </row>
    <row r="156" spans="1:20" x14ac:dyDescent="0.35">
      <c r="A156" s="148" t="s">
        <v>229</v>
      </c>
      <c r="B156" s="149">
        <v>24</v>
      </c>
      <c r="C156" s="150" t="s">
        <v>61</v>
      </c>
      <c r="D156" s="151">
        <v>70.629592895507798</v>
      </c>
      <c r="E156" s="151">
        <v>5.69995164871216</v>
      </c>
      <c r="F156" s="152">
        <v>21.3701171875</v>
      </c>
      <c r="G156" s="153" t="s">
        <v>61</v>
      </c>
      <c r="H156" s="154"/>
      <c r="I156" s="155" t="s">
        <v>61</v>
      </c>
      <c r="J156" s="151">
        <v>54.61572265625</v>
      </c>
      <c r="K156" s="151">
        <v>3.5</v>
      </c>
      <c r="L156" s="152">
        <v>20.8025512695313</v>
      </c>
      <c r="M156" s="156" t="s">
        <v>61</v>
      </c>
      <c r="N156" s="157"/>
      <c r="O156" s="158">
        <f t="shared" si="2"/>
        <v>16.013870239257798</v>
      </c>
      <c r="P156" s="159">
        <v>0.56756591796875</v>
      </c>
      <c r="Q156" s="160">
        <v>0</v>
      </c>
      <c r="R156" s="151">
        <v>0</v>
      </c>
      <c r="S156" s="161">
        <v>0</v>
      </c>
      <c r="T156" s="162">
        <v>0.37399482727050798</v>
      </c>
    </row>
    <row r="157" spans="1:20" x14ac:dyDescent="0.35">
      <c r="A157" s="148" t="s">
        <v>230</v>
      </c>
      <c r="B157" s="149">
        <v>24</v>
      </c>
      <c r="C157" s="150" t="s">
        <v>61</v>
      </c>
      <c r="D157" s="151">
        <v>63.228275299072301</v>
      </c>
      <c r="E157" s="151">
        <v>5.69995164871216</v>
      </c>
      <c r="F157" s="152">
        <v>21.499755859375</v>
      </c>
      <c r="G157" s="153" t="s">
        <v>61</v>
      </c>
      <c r="H157" s="154"/>
      <c r="I157" s="155" t="s">
        <v>61</v>
      </c>
      <c r="J157" s="151">
        <v>50.335945129394503</v>
      </c>
      <c r="K157" s="151">
        <v>3.5</v>
      </c>
      <c r="L157" s="152">
        <v>20.9129638671875</v>
      </c>
      <c r="M157" s="156" t="s">
        <v>61</v>
      </c>
      <c r="N157" s="157"/>
      <c r="O157" s="158">
        <f t="shared" si="2"/>
        <v>12.892330169677798</v>
      </c>
      <c r="P157" s="159">
        <v>0.5867919921875</v>
      </c>
      <c r="Q157" s="160">
        <v>0</v>
      </c>
      <c r="R157" s="151">
        <v>0</v>
      </c>
      <c r="S157" s="161">
        <v>0</v>
      </c>
      <c r="T157" s="162">
        <v>0.307418823242188</v>
      </c>
    </row>
    <row r="158" spans="1:20" x14ac:dyDescent="0.35">
      <c r="A158" s="148" t="s">
        <v>231</v>
      </c>
      <c r="B158" s="149">
        <v>24</v>
      </c>
      <c r="C158" s="150" t="s">
        <v>61</v>
      </c>
      <c r="D158" s="151">
        <v>58.872406005859403</v>
      </c>
      <c r="E158" s="151">
        <v>5.69995164871216</v>
      </c>
      <c r="F158" s="152">
        <v>21.459716796875</v>
      </c>
      <c r="G158" s="153" t="s">
        <v>61</v>
      </c>
      <c r="H158" s="154"/>
      <c r="I158" s="155" t="s">
        <v>61</v>
      </c>
      <c r="J158" s="151">
        <v>47.664180755615199</v>
      </c>
      <c r="K158" s="151">
        <v>3.5</v>
      </c>
      <c r="L158" s="152">
        <v>20.871337890625</v>
      </c>
      <c r="M158" s="156" t="s">
        <v>61</v>
      </c>
      <c r="N158" s="157"/>
      <c r="O158" s="158">
        <f t="shared" si="2"/>
        <v>11.208225250244205</v>
      </c>
      <c r="P158" s="159">
        <v>0.58837890625</v>
      </c>
      <c r="Q158" s="160">
        <v>0</v>
      </c>
      <c r="R158" s="151">
        <v>0</v>
      </c>
      <c r="S158" s="161">
        <v>0</v>
      </c>
      <c r="T158" s="162">
        <v>0.269256591796875</v>
      </c>
    </row>
    <row r="159" spans="1:20" x14ac:dyDescent="0.35">
      <c r="A159" s="148" t="s">
        <v>232</v>
      </c>
      <c r="B159" s="149">
        <v>24</v>
      </c>
      <c r="C159" s="150" t="s">
        <v>61</v>
      </c>
      <c r="D159" s="151">
        <v>56.810699462890597</v>
      </c>
      <c r="E159" s="151">
        <v>5.6999583244323704</v>
      </c>
      <c r="F159" s="152">
        <v>21.2091064453125</v>
      </c>
      <c r="G159" s="153" t="s">
        <v>61</v>
      </c>
      <c r="H159" s="154"/>
      <c r="I159" s="155" t="s">
        <v>61</v>
      </c>
      <c r="J159" s="151">
        <v>46.176525115966797</v>
      </c>
      <c r="K159" s="151">
        <v>3.5</v>
      </c>
      <c r="L159" s="152">
        <v>20.6240234375</v>
      </c>
      <c r="M159" s="156" t="s">
        <v>61</v>
      </c>
      <c r="N159" s="157"/>
      <c r="O159" s="158">
        <f t="shared" si="2"/>
        <v>10.6341743469238</v>
      </c>
      <c r="P159" s="159">
        <v>0.5850830078125</v>
      </c>
      <c r="Q159" s="160">
        <v>0</v>
      </c>
      <c r="R159" s="151">
        <v>0</v>
      </c>
      <c r="S159" s="161">
        <v>0</v>
      </c>
      <c r="T159" s="162">
        <v>0.25321388244628901</v>
      </c>
    </row>
    <row r="160" spans="1:20" x14ac:dyDescent="0.35">
      <c r="A160" s="148" t="s">
        <v>233</v>
      </c>
      <c r="B160" s="149">
        <v>24</v>
      </c>
      <c r="C160" s="150" t="s">
        <v>61</v>
      </c>
      <c r="D160" s="151">
        <v>67.387626647949205</v>
      </c>
      <c r="E160" s="151">
        <v>5.69995164871216</v>
      </c>
      <c r="F160" s="152">
        <v>21.1788330078125</v>
      </c>
      <c r="G160" s="153" t="s">
        <v>61</v>
      </c>
      <c r="H160" s="154"/>
      <c r="I160" s="155" t="s">
        <v>61</v>
      </c>
      <c r="J160" s="151">
        <v>52.544719696044901</v>
      </c>
      <c r="K160" s="151">
        <v>3.5</v>
      </c>
      <c r="L160" s="152">
        <v>20.6142578125</v>
      </c>
      <c r="M160" s="156" t="s">
        <v>61</v>
      </c>
      <c r="N160" s="157"/>
      <c r="O160" s="158">
        <f t="shared" si="2"/>
        <v>14.842906951904304</v>
      </c>
      <c r="P160" s="159">
        <v>0.5645751953125</v>
      </c>
      <c r="Q160" s="160">
        <v>0</v>
      </c>
      <c r="R160" s="151">
        <v>0</v>
      </c>
      <c r="S160" s="161">
        <v>0</v>
      </c>
      <c r="T160" s="162">
        <v>0.34473991394043002</v>
      </c>
    </row>
    <row r="161" spans="1:20" x14ac:dyDescent="0.35">
      <c r="A161" s="148" t="s">
        <v>234</v>
      </c>
      <c r="B161" s="149">
        <v>24</v>
      </c>
      <c r="C161" s="150" t="s">
        <v>61</v>
      </c>
      <c r="D161" s="151">
        <v>61.512462615966797</v>
      </c>
      <c r="E161" s="151">
        <v>5.6999530792236301</v>
      </c>
      <c r="F161" s="152">
        <v>21.4244384765625</v>
      </c>
      <c r="G161" s="153" t="s">
        <v>61</v>
      </c>
      <c r="H161" s="154"/>
      <c r="I161" s="155" t="s">
        <v>61</v>
      </c>
      <c r="J161" s="151">
        <v>49.444622039794901</v>
      </c>
      <c r="K161" s="151">
        <v>3.5</v>
      </c>
      <c r="L161" s="152">
        <v>20.8193359375</v>
      </c>
      <c r="M161" s="156" t="s">
        <v>61</v>
      </c>
      <c r="N161" s="157"/>
      <c r="O161" s="158">
        <f t="shared" si="2"/>
        <v>12.067840576171896</v>
      </c>
      <c r="P161" s="159">
        <v>0.6051025390625</v>
      </c>
      <c r="Q161" s="160">
        <v>0</v>
      </c>
      <c r="R161" s="151">
        <v>0</v>
      </c>
      <c r="S161" s="161">
        <v>0</v>
      </c>
      <c r="T161" s="162">
        <v>0.28912544250488298</v>
      </c>
    </row>
    <row r="162" spans="1:20" x14ac:dyDescent="0.35">
      <c r="A162" s="148" t="s">
        <v>235</v>
      </c>
      <c r="B162" s="149">
        <v>24</v>
      </c>
      <c r="C162" s="150" t="s">
        <v>61</v>
      </c>
      <c r="D162" s="151">
        <v>63.480430603027301</v>
      </c>
      <c r="E162" s="151">
        <v>5.69995164871216</v>
      </c>
      <c r="F162" s="152">
        <v>21.388427734375</v>
      </c>
      <c r="G162" s="153" t="s">
        <v>61</v>
      </c>
      <c r="H162" s="154"/>
      <c r="I162" s="155" t="s">
        <v>61</v>
      </c>
      <c r="J162" s="151">
        <v>50.2248344421387</v>
      </c>
      <c r="K162" s="151">
        <v>3.5</v>
      </c>
      <c r="L162" s="152">
        <v>20.814453125</v>
      </c>
      <c r="M162" s="156" t="s">
        <v>61</v>
      </c>
      <c r="N162" s="157"/>
      <c r="O162" s="158">
        <f t="shared" si="2"/>
        <v>13.255596160888601</v>
      </c>
      <c r="P162" s="159">
        <v>0.573974609375</v>
      </c>
      <c r="Q162" s="160">
        <v>0</v>
      </c>
      <c r="R162" s="151">
        <v>0</v>
      </c>
      <c r="S162" s="161">
        <v>0</v>
      </c>
      <c r="T162" s="162">
        <v>0.31305503845214799</v>
      </c>
    </row>
    <row r="163" spans="1:20" x14ac:dyDescent="0.35">
      <c r="A163" s="148" t="s">
        <v>6</v>
      </c>
      <c r="B163" s="149" t="s">
        <v>6</v>
      </c>
      <c r="C163" s="150" t="s">
        <v>61</v>
      </c>
      <c r="D163" s="151" t="s">
        <v>6</v>
      </c>
      <c r="E163" s="151" t="s">
        <v>6</v>
      </c>
      <c r="F163" s="152" t="s">
        <v>6</v>
      </c>
      <c r="G163" s="153" t="s">
        <v>6</v>
      </c>
      <c r="H163" s="154"/>
      <c r="I163" s="155" t="s">
        <v>61</v>
      </c>
      <c r="J163" s="151" t="s">
        <v>6</v>
      </c>
      <c r="K163" s="151" t="s">
        <v>6</v>
      </c>
      <c r="L163" s="152" t="s">
        <v>6</v>
      </c>
      <c r="M163" s="156" t="s">
        <v>6</v>
      </c>
      <c r="N163" s="157"/>
      <c r="O163" s="158" t="str">
        <f t="shared" si="2"/>
        <v/>
      </c>
      <c r="P163" s="159" t="s">
        <v>6</v>
      </c>
      <c r="Q163" s="160" t="s">
        <v>6</v>
      </c>
      <c r="R163" s="151" t="s">
        <v>6</v>
      </c>
      <c r="S163" s="161" t="s">
        <v>6</v>
      </c>
      <c r="T163" s="162" t="s">
        <v>6</v>
      </c>
    </row>
    <row r="164" spans="1:20" x14ac:dyDescent="0.35">
      <c r="A164" s="148" t="s">
        <v>6</v>
      </c>
      <c r="B164" s="149" t="s">
        <v>6</v>
      </c>
      <c r="C164" s="150" t="s">
        <v>61</v>
      </c>
      <c r="D164" s="151" t="s">
        <v>6</v>
      </c>
      <c r="E164" s="151" t="s">
        <v>6</v>
      </c>
      <c r="F164" s="152" t="s">
        <v>6</v>
      </c>
      <c r="G164" s="153" t="s">
        <v>6</v>
      </c>
      <c r="H164" s="154"/>
      <c r="I164" s="155" t="s">
        <v>61</v>
      </c>
      <c r="J164" s="151" t="s">
        <v>6</v>
      </c>
      <c r="K164" s="151" t="s">
        <v>6</v>
      </c>
      <c r="L164" s="152" t="s">
        <v>6</v>
      </c>
      <c r="M164" s="156" t="s">
        <v>6</v>
      </c>
      <c r="N164" s="157"/>
      <c r="O164" s="158" t="str">
        <f t="shared" si="2"/>
        <v/>
      </c>
      <c r="P164" s="159" t="s">
        <v>6</v>
      </c>
      <c r="Q164" s="160" t="s">
        <v>6</v>
      </c>
      <c r="R164" s="151" t="s">
        <v>6</v>
      </c>
      <c r="S164" s="161" t="s">
        <v>6</v>
      </c>
      <c r="T164" s="162" t="s">
        <v>6</v>
      </c>
    </row>
    <row r="165" spans="1:20" x14ac:dyDescent="0.35">
      <c r="A165" s="148" t="s">
        <v>6</v>
      </c>
      <c r="B165" s="149" t="s">
        <v>6</v>
      </c>
      <c r="C165" s="150" t="s">
        <v>61</v>
      </c>
      <c r="D165" s="151" t="s">
        <v>6</v>
      </c>
      <c r="E165" s="151" t="s">
        <v>6</v>
      </c>
      <c r="F165" s="152" t="s">
        <v>6</v>
      </c>
      <c r="G165" s="153" t="s">
        <v>6</v>
      </c>
      <c r="H165" s="154"/>
      <c r="I165" s="155" t="s">
        <v>61</v>
      </c>
      <c r="J165" s="151" t="s">
        <v>6</v>
      </c>
      <c r="K165" s="151" t="s">
        <v>6</v>
      </c>
      <c r="L165" s="152" t="s">
        <v>6</v>
      </c>
      <c r="M165" s="156" t="s">
        <v>6</v>
      </c>
      <c r="N165" s="157"/>
      <c r="O165" s="158" t="str">
        <f t="shared" si="2"/>
        <v/>
      </c>
      <c r="P165" s="159" t="s">
        <v>6</v>
      </c>
      <c r="Q165" s="160" t="s">
        <v>6</v>
      </c>
      <c r="R165" s="151" t="s">
        <v>6</v>
      </c>
      <c r="S165" s="161" t="s">
        <v>6</v>
      </c>
      <c r="T165" s="162" t="s">
        <v>6</v>
      </c>
    </row>
    <row r="166" spans="1:20" x14ac:dyDescent="0.35">
      <c r="A166" s="148" t="s">
        <v>6</v>
      </c>
      <c r="B166" s="149" t="s">
        <v>6</v>
      </c>
      <c r="C166" s="150" t="s">
        <v>61</v>
      </c>
      <c r="D166" s="151" t="s">
        <v>6</v>
      </c>
      <c r="E166" s="151" t="s">
        <v>6</v>
      </c>
      <c r="F166" s="152" t="s">
        <v>6</v>
      </c>
      <c r="G166" s="153" t="s">
        <v>6</v>
      </c>
      <c r="H166" s="154"/>
      <c r="I166" s="155" t="s">
        <v>61</v>
      </c>
      <c r="J166" s="151" t="s">
        <v>6</v>
      </c>
      <c r="K166" s="151" t="s">
        <v>6</v>
      </c>
      <c r="L166" s="152" t="s">
        <v>6</v>
      </c>
      <c r="M166" s="156" t="s">
        <v>6</v>
      </c>
      <c r="N166" s="157"/>
      <c r="O166" s="158" t="str">
        <f t="shared" si="2"/>
        <v/>
      </c>
      <c r="P166" s="159" t="s">
        <v>6</v>
      </c>
      <c r="Q166" s="160" t="s">
        <v>6</v>
      </c>
      <c r="R166" s="151" t="s">
        <v>6</v>
      </c>
      <c r="S166" s="161" t="s">
        <v>6</v>
      </c>
      <c r="T166" s="162" t="s">
        <v>6</v>
      </c>
    </row>
    <row r="167" spans="1:20" x14ac:dyDescent="0.35">
      <c r="A167" s="148" t="s">
        <v>6</v>
      </c>
      <c r="B167" s="149" t="s">
        <v>6</v>
      </c>
      <c r="C167" s="150" t="s">
        <v>61</v>
      </c>
      <c r="D167" s="151" t="s">
        <v>6</v>
      </c>
      <c r="E167" s="151" t="s">
        <v>6</v>
      </c>
      <c r="F167" s="152" t="s">
        <v>6</v>
      </c>
      <c r="G167" s="153" t="s">
        <v>6</v>
      </c>
      <c r="H167" s="154"/>
      <c r="I167" s="155" t="s">
        <v>61</v>
      </c>
      <c r="J167" s="151" t="s">
        <v>6</v>
      </c>
      <c r="K167" s="151" t="s">
        <v>6</v>
      </c>
      <c r="L167" s="152" t="s">
        <v>6</v>
      </c>
      <c r="M167" s="156" t="s">
        <v>6</v>
      </c>
      <c r="N167" s="157"/>
      <c r="O167" s="158" t="str">
        <f t="shared" si="2"/>
        <v/>
      </c>
      <c r="P167" s="159" t="s">
        <v>6</v>
      </c>
      <c r="Q167" s="160" t="s">
        <v>6</v>
      </c>
      <c r="R167" s="151" t="s">
        <v>6</v>
      </c>
      <c r="S167" s="161" t="s">
        <v>6</v>
      </c>
      <c r="T167" s="162" t="s">
        <v>6</v>
      </c>
    </row>
    <row r="168" spans="1:20" x14ac:dyDescent="0.35">
      <c r="A168" s="148" t="s">
        <v>6</v>
      </c>
      <c r="B168" s="149" t="s">
        <v>6</v>
      </c>
      <c r="C168" s="150" t="s">
        <v>61</v>
      </c>
      <c r="D168" s="151" t="s">
        <v>6</v>
      </c>
      <c r="E168" s="151" t="s">
        <v>6</v>
      </c>
      <c r="F168" s="152" t="s">
        <v>6</v>
      </c>
      <c r="G168" s="153" t="s">
        <v>6</v>
      </c>
      <c r="H168" s="154"/>
      <c r="I168" s="155" t="s">
        <v>61</v>
      </c>
      <c r="J168" s="151" t="s">
        <v>6</v>
      </c>
      <c r="K168" s="151" t="s">
        <v>6</v>
      </c>
      <c r="L168" s="152" t="s">
        <v>6</v>
      </c>
      <c r="M168" s="156" t="s">
        <v>6</v>
      </c>
      <c r="N168" s="157"/>
      <c r="O168" s="158" t="str">
        <f t="shared" si="2"/>
        <v/>
      </c>
      <c r="P168" s="159" t="s">
        <v>6</v>
      </c>
      <c r="Q168" s="160" t="s">
        <v>6</v>
      </c>
      <c r="R168" s="151" t="s">
        <v>6</v>
      </c>
      <c r="S168" s="161" t="s">
        <v>6</v>
      </c>
      <c r="T168" s="162" t="s">
        <v>6</v>
      </c>
    </row>
    <row r="169" spans="1:20" x14ac:dyDescent="0.35">
      <c r="A169" s="148" t="s">
        <v>6</v>
      </c>
      <c r="B169" s="149" t="s">
        <v>6</v>
      </c>
      <c r="C169" s="150" t="s">
        <v>61</v>
      </c>
      <c r="D169" s="151" t="s">
        <v>6</v>
      </c>
      <c r="E169" s="151" t="s">
        <v>6</v>
      </c>
      <c r="F169" s="152" t="s">
        <v>6</v>
      </c>
      <c r="G169" s="153" t="s">
        <v>6</v>
      </c>
      <c r="H169" s="154"/>
      <c r="I169" s="155" t="s">
        <v>61</v>
      </c>
      <c r="J169" s="151" t="s">
        <v>6</v>
      </c>
      <c r="K169" s="151" t="s">
        <v>6</v>
      </c>
      <c r="L169" s="152" t="s">
        <v>6</v>
      </c>
      <c r="M169" s="156" t="s">
        <v>6</v>
      </c>
      <c r="N169" s="157"/>
      <c r="O169" s="158" t="str">
        <f t="shared" si="2"/>
        <v/>
      </c>
      <c r="P169" s="159" t="s">
        <v>6</v>
      </c>
      <c r="Q169" s="160" t="s">
        <v>6</v>
      </c>
      <c r="R169" s="151" t="s">
        <v>6</v>
      </c>
      <c r="S169" s="161" t="s">
        <v>6</v>
      </c>
      <c r="T169" s="162" t="s">
        <v>6</v>
      </c>
    </row>
    <row r="170" spans="1:20" x14ac:dyDescent="0.35">
      <c r="A170" s="148" t="s">
        <v>6</v>
      </c>
      <c r="B170" s="149" t="s">
        <v>6</v>
      </c>
      <c r="C170" s="150" t="s">
        <v>61</v>
      </c>
      <c r="D170" s="151" t="s">
        <v>6</v>
      </c>
      <c r="E170" s="151" t="s">
        <v>6</v>
      </c>
      <c r="F170" s="152" t="s">
        <v>6</v>
      </c>
      <c r="G170" s="153" t="s">
        <v>6</v>
      </c>
      <c r="H170" s="154"/>
      <c r="I170" s="155" t="s">
        <v>61</v>
      </c>
      <c r="J170" s="151" t="s">
        <v>6</v>
      </c>
      <c r="K170" s="151" t="s">
        <v>6</v>
      </c>
      <c r="L170" s="152" t="s">
        <v>6</v>
      </c>
      <c r="M170" s="156" t="s">
        <v>6</v>
      </c>
      <c r="N170" s="157"/>
      <c r="O170" s="158" t="str">
        <f t="shared" si="2"/>
        <v/>
      </c>
      <c r="P170" s="159" t="s">
        <v>6</v>
      </c>
      <c r="Q170" s="160" t="s">
        <v>6</v>
      </c>
      <c r="R170" s="151" t="s">
        <v>6</v>
      </c>
      <c r="S170" s="161" t="s">
        <v>6</v>
      </c>
      <c r="T170" s="162" t="s">
        <v>6</v>
      </c>
    </row>
    <row r="171" spans="1:20" x14ac:dyDescent="0.35">
      <c r="A171" s="148" t="s">
        <v>6</v>
      </c>
      <c r="B171" s="149" t="s">
        <v>6</v>
      </c>
      <c r="C171" s="150" t="s">
        <v>61</v>
      </c>
      <c r="D171" s="151" t="s">
        <v>6</v>
      </c>
      <c r="E171" s="151" t="s">
        <v>6</v>
      </c>
      <c r="F171" s="152" t="s">
        <v>6</v>
      </c>
      <c r="G171" s="153" t="s">
        <v>6</v>
      </c>
      <c r="H171" s="154"/>
      <c r="I171" s="155" t="s">
        <v>61</v>
      </c>
      <c r="J171" s="151" t="s">
        <v>6</v>
      </c>
      <c r="K171" s="151" t="s">
        <v>6</v>
      </c>
      <c r="L171" s="152" t="s">
        <v>6</v>
      </c>
      <c r="M171" s="156" t="s">
        <v>6</v>
      </c>
      <c r="N171" s="157"/>
      <c r="O171" s="158" t="str">
        <f t="shared" si="2"/>
        <v/>
      </c>
      <c r="P171" s="159" t="s">
        <v>6</v>
      </c>
      <c r="Q171" s="160" t="s">
        <v>6</v>
      </c>
      <c r="R171" s="151" t="s">
        <v>6</v>
      </c>
      <c r="S171" s="161" t="s">
        <v>6</v>
      </c>
      <c r="T171" s="162" t="s">
        <v>6</v>
      </c>
    </row>
    <row r="172" spans="1:20" x14ac:dyDescent="0.35">
      <c r="A172" s="148" t="s">
        <v>6</v>
      </c>
      <c r="B172" s="149" t="s">
        <v>6</v>
      </c>
      <c r="C172" s="150" t="s">
        <v>61</v>
      </c>
      <c r="D172" s="151" t="s">
        <v>6</v>
      </c>
      <c r="E172" s="151" t="s">
        <v>6</v>
      </c>
      <c r="F172" s="152" t="s">
        <v>6</v>
      </c>
      <c r="G172" s="153" t="s">
        <v>6</v>
      </c>
      <c r="H172" s="154"/>
      <c r="I172" s="155" t="s">
        <v>61</v>
      </c>
      <c r="J172" s="151" t="s">
        <v>6</v>
      </c>
      <c r="K172" s="151" t="s">
        <v>6</v>
      </c>
      <c r="L172" s="152" t="s">
        <v>6</v>
      </c>
      <c r="M172" s="156" t="s">
        <v>6</v>
      </c>
      <c r="N172" s="157"/>
      <c r="O172" s="158" t="str">
        <f t="shared" si="2"/>
        <v/>
      </c>
      <c r="P172" s="159" t="s">
        <v>6</v>
      </c>
      <c r="Q172" s="160" t="s">
        <v>6</v>
      </c>
      <c r="R172" s="151" t="s">
        <v>6</v>
      </c>
      <c r="S172" s="161" t="s">
        <v>6</v>
      </c>
      <c r="T172" s="162" t="s">
        <v>6</v>
      </c>
    </row>
    <row r="173" spans="1:20" x14ac:dyDescent="0.35">
      <c r="A173" s="148" t="s">
        <v>6</v>
      </c>
      <c r="B173" s="149" t="s">
        <v>6</v>
      </c>
      <c r="C173" s="150" t="s">
        <v>61</v>
      </c>
      <c r="D173" s="151" t="s">
        <v>6</v>
      </c>
      <c r="E173" s="151" t="s">
        <v>6</v>
      </c>
      <c r="F173" s="152" t="s">
        <v>6</v>
      </c>
      <c r="G173" s="153" t="s">
        <v>6</v>
      </c>
      <c r="H173" s="154"/>
      <c r="I173" s="155" t="s">
        <v>61</v>
      </c>
      <c r="J173" s="151" t="s">
        <v>6</v>
      </c>
      <c r="K173" s="151" t="s">
        <v>6</v>
      </c>
      <c r="L173" s="152" t="s">
        <v>6</v>
      </c>
      <c r="M173" s="156" t="s">
        <v>6</v>
      </c>
      <c r="N173" s="157"/>
      <c r="O173" s="158" t="str">
        <f t="shared" si="2"/>
        <v/>
      </c>
      <c r="P173" s="159" t="s">
        <v>6</v>
      </c>
      <c r="Q173" s="160" t="s">
        <v>6</v>
      </c>
      <c r="R173" s="151" t="s">
        <v>6</v>
      </c>
      <c r="S173" s="161" t="s">
        <v>6</v>
      </c>
      <c r="T173" s="162" t="s">
        <v>6</v>
      </c>
    </row>
    <row r="174" spans="1:20" x14ac:dyDescent="0.35">
      <c r="A174" s="148" t="s">
        <v>6</v>
      </c>
      <c r="B174" s="149" t="s">
        <v>6</v>
      </c>
      <c r="C174" s="150" t="s">
        <v>61</v>
      </c>
      <c r="D174" s="151" t="s">
        <v>6</v>
      </c>
      <c r="E174" s="151" t="s">
        <v>6</v>
      </c>
      <c r="F174" s="152" t="s">
        <v>6</v>
      </c>
      <c r="G174" s="153" t="s">
        <v>6</v>
      </c>
      <c r="H174" s="154"/>
      <c r="I174" s="155" t="s">
        <v>61</v>
      </c>
      <c r="J174" s="151" t="s">
        <v>6</v>
      </c>
      <c r="K174" s="151" t="s">
        <v>6</v>
      </c>
      <c r="L174" s="152" t="s">
        <v>6</v>
      </c>
      <c r="M174" s="156" t="s">
        <v>6</v>
      </c>
      <c r="N174" s="157"/>
      <c r="O174" s="158" t="str">
        <f t="shared" si="2"/>
        <v/>
      </c>
      <c r="P174" s="159" t="s">
        <v>6</v>
      </c>
      <c r="Q174" s="160" t="s">
        <v>6</v>
      </c>
      <c r="R174" s="151" t="s">
        <v>6</v>
      </c>
      <c r="S174" s="161" t="s">
        <v>6</v>
      </c>
      <c r="T174" s="162" t="s">
        <v>6</v>
      </c>
    </row>
    <row r="175" spans="1:20" x14ac:dyDescent="0.35">
      <c r="A175" s="148" t="s">
        <v>6</v>
      </c>
      <c r="B175" s="149" t="s">
        <v>6</v>
      </c>
      <c r="C175" s="150" t="s">
        <v>61</v>
      </c>
      <c r="D175" s="151" t="s">
        <v>6</v>
      </c>
      <c r="E175" s="151" t="s">
        <v>6</v>
      </c>
      <c r="F175" s="152" t="s">
        <v>6</v>
      </c>
      <c r="G175" s="153" t="s">
        <v>6</v>
      </c>
      <c r="H175" s="154"/>
      <c r="I175" s="155" t="s">
        <v>61</v>
      </c>
      <c r="J175" s="151" t="s">
        <v>6</v>
      </c>
      <c r="K175" s="151" t="s">
        <v>6</v>
      </c>
      <c r="L175" s="152" t="s">
        <v>6</v>
      </c>
      <c r="M175" s="156" t="s">
        <v>6</v>
      </c>
      <c r="N175" s="157"/>
      <c r="O175" s="158" t="str">
        <f t="shared" si="2"/>
        <v/>
      </c>
      <c r="P175" s="159" t="s">
        <v>6</v>
      </c>
      <c r="Q175" s="160" t="s">
        <v>6</v>
      </c>
      <c r="R175" s="151" t="s">
        <v>6</v>
      </c>
      <c r="S175" s="161" t="s">
        <v>6</v>
      </c>
      <c r="T175" s="162" t="s">
        <v>6</v>
      </c>
    </row>
    <row r="176" spans="1:20" x14ac:dyDescent="0.35">
      <c r="A176" s="148" t="s">
        <v>6</v>
      </c>
      <c r="B176" s="149" t="s">
        <v>6</v>
      </c>
      <c r="C176" s="150" t="s">
        <v>61</v>
      </c>
      <c r="D176" s="151" t="s">
        <v>6</v>
      </c>
      <c r="E176" s="151" t="s">
        <v>6</v>
      </c>
      <c r="F176" s="152" t="s">
        <v>6</v>
      </c>
      <c r="G176" s="153" t="s">
        <v>6</v>
      </c>
      <c r="H176" s="154"/>
      <c r="I176" s="155" t="s">
        <v>61</v>
      </c>
      <c r="J176" s="151" t="s">
        <v>6</v>
      </c>
      <c r="K176" s="151" t="s">
        <v>6</v>
      </c>
      <c r="L176" s="152" t="s">
        <v>6</v>
      </c>
      <c r="M176" s="156" t="s">
        <v>6</v>
      </c>
      <c r="N176" s="157"/>
      <c r="O176" s="158" t="str">
        <f t="shared" si="2"/>
        <v/>
      </c>
      <c r="P176" s="159" t="s">
        <v>6</v>
      </c>
      <c r="Q176" s="160" t="s">
        <v>6</v>
      </c>
      <c r="R176" s="151" t="s">
        <v>6</v>
      </c>
      <c r="S176" s="161" t="s">
        <v>6</v>
      </c>
      <c r="T176" s="162" t="s">
        <v>6</v>
      </c>
    </row>
    <row r="177" spans="1:20" x14ac:dyDescent="0.35">
      <c r="A177" s="148" t="s">
        <v>6</v>
      </c>
      <c r="B177" s="149" t="s">
        <v>6</v>
      </c>
      <c r="C177" s="150" t="s">
        <v>61</v>
      </c>
      <c r="D177" s="151" t="s">
        <v>6</v>
      </c>
      <c r="E177" s="151" t="s">
        <v>6</v>
      </c>
      <c r="F177" s="152" t="s">
        <v>6</v>
      </c>
      <c r="G177" s="153" t="s">
        <v>6</v>
      </c>
      <c r="H177" s="154"/>
      <c r="I177" s="155" t="s">
        <v>61</v>
      </c>
      <c r="J177" s="151" t="s">
        <v>6</v>
      </c>
      <c r="K177" s="151" t="s">
        <v>6</v>
      </c>
      <c r="L177" s="152" t="s">
        <v>6</v>
      </c>
      <c r="M177" s="156" t="s">
        <v>6</v>
      </c>
      <c r="N177" s="157"/>
      <c r="O177" s="158" t="str">
        <f t="shared" si="2"/>
        <v/>
      </c>
      <c r="P177" s="159" t="s">
        <v>6</v>
      </c>
      <c r="Q177" s="160" t="s">
        <v>6</v>
      </c>
      <c r="R177" s="151" t="s">
        <v>6</v>
      </c>
      <c r="S177" s="161" t="s">
        <v>6</v>
      </c>
      <c r="T177" s="162" t="s">
        <v>6</v>
      </c>
    </row>
    <row r="178" spans="1:20" x14ac:dyDescent="0.35">
      <c r="A178" s="148" t="s">
        <v>6</v>
      </c>
      <c r="B178" s="149" t="s">
        <v>6</v>
      </c>
      <c r="C178" s="150" t="s">
        <v>61</v>
      </c>
      <c r="D178" s="151" t="s">
        <v>6</v>
      </c>
      <c r="E178" s="151" t="s">
        <v>6</v>
      </c>
      <c r="F178" s="152" t="s">
        <v>6</v>
      </c>
      <c r="G178" s="153" t="s">
        <v>6</v>
      </c>
      <c r="H178" s="154"/>
      <c r="I178" s="155" t="s">
        <v>61</v>
      </c>
      <c r="J178" s="151" t="s">
        <v>6</v>
      </c>
      <c r="K178" s="151" t="s">
        <v>6</v>
      </c>
      <c r="L178" s="152" t="s">
        <v>6</v>
      </c>
      <c r="M178" s="156" t="s">
        <v>6</v>
      </c>
      <c r="N178" s="157"/>
      <c r="O178" s="158" t="str">
        <f t="shared" si="2"/>
        <v/>
      </c>
      <c r="P178" s="159" t="s">
        <v>6</v>
      </c>
      <c r="Q178" s="160" t="s">
        <v>6</v>
      </c>
      <c r="R178" s="151" t="s">
        <v>6</v>
      </c>
      <c r="S178" s="161" t="s">
        <v>6</v>
      </c>
      <c r="T178" s="162" t="s">
        <v>6</v>
      </c>
    </row>
    <row r="179" spans="1:20" x14ac:dyDescent="0.35">
      <c r="A179" s="148" t="s">
        <v>6</v>
      </c>
      <c r="B179" s="149" t="s">
        <v>6</v>
      </c>
      <c r="C179" s="150" t="s">
        <v>61</v>
      </c>
      <c r="D179" s="151" t="s">
        <v>6</v>
      </c>
      <c r="E179" s="151" t="s">
        <v>6</v>
      </c>
      <c r="F179" s="152" t="s">
        <v>6</v>
      </c>
      <c r="G179" s="153" t="s">
        <v>6</v>
      </c>
      <c r="H179" s="154"/>
      <c r="I179" s="155" t="s">
        <v>61</v>
      </c>
      <c r="J179" s="151" t="s">
        <v>6</v>
      </c>
      <c r="K179" s="151" t="s">
        <v>6</v>
      </c>
      <c r="L179" s="152" t="s">
        <v>6</v>
      </c>
      <c r="M179" s="156" t="s">
        <v>6</v>
      </c>
      <c r="N179" s="157"/>
      <c r="O179" s="158" t="str">
        <f t="shared" si="2"/>
        <v/>
      </c>
      <c r="P179" s="159" t="s">
        <v>6</v>
      </c>
      <c r="Q179" s="160" t="s">
        <v>6</v>
      </c>
      <c r="R179" s="151" t="s">
        <v>6</v>
      </c>
      <c r="S179" s="161" t="s">
        <v>6</v>
      </c>
      <c r="T179" s="162" t="s">
        <v>6</v>
      </c>
    </row>
    <row r="180" spans="1:20" x14ac:dyDescent="0.35">
      <c r="A180" s="148" t="s">
        <v>6</v>
      </c>
      <c r="B180" s="149" t="s">
        <v>6</v>
      </c>
      <c r="C180" s="150" t="s">
        <v>61</v>
      </c>
      <c r="D180" s="151" t="s">
        <v>6</v>
      </c>
      <c r="E180" s="151" t="s">
        <v>6</v>
      </c>
      <c r="F180" s="152" t="s">
        <v>6</v>
      </c>
      <c r="G180" s="153" t="s">
        <v>6</v>
      </c>
      <c r="H180" s="154"/>
      <c r="I180" s="155" t="s">
        <v>61</v>
      </c>
      <c r="J180" s="151" t="s">
        <v>6</v>
      </c>
      <c r="K180" s="151" t="s">
        <v>6</v>
      </c>
      <c r="L180" s="152" t="s">
        <v>6</v>
      </c>
      <c r="M180" s="156" t="s">
        <v>6</v>
      </c>
      <c r="N180" s="157"/>
      <c r="O180" s="158" t="str">
        <f t="shared" si="2"/>
        <v/>
      </c>
      <c r="P180" s="159" t="s">
        <v>6</v>
      </c>
      <c r="Q180" s="160" t="s">
        <v>6</v>
      </c>
      <c r="R180" s="151" t="s">
        <v>6</v>
      </c>
      <c r="S180" s="161" t="s">
        <v>6</v>
      </c>
      <c r="T180" s="162" t="s">
        <v>6</v>
      </c>
    </row>
    <row r="181" spans="1:20" x14ac:dyDescent="0.35">
      <c r="A181" s="148" t="s">
        <v>6</v>
      </c>
      <c r="B181" s="149" t="s">
        <v>6</v>
      </c>
      <c r="C181" s="150" t="s">
        <v>61</v>
      </c>
      <c r="D181" s="151" t="s">
        <v>6</v>
      </c>
      <c r="E181" s="151" t="s">
        <v>6</v>
      </c>
      <c r="F181" s="152" t="s">
        <v>6</v>
      </c>
      <c r="G181" s="153" t="s">
        <v>6</v>
      </c>
      <c r="H181" s="154"/>
      <c r="I181" s="155" t="s">
        <v>61</v>
      </c>
      <c r="J181" s="151" t="s">
        <v>6</v>
      </c>
      <c r="K181" s="151" t="s">
        <v>6</v>
      </c>
      <c r="L181" s="152" t="s">
        <v>6</v>
      </c>
      <c r="M181" s="156" t="s">
        <v>6</v>
      </c>
      <c r="N181" s="157"/>
      <c r="O181" s="158" t="str">
        <f t="shared" si="2"/>
        <v/>
      </c>
      <c r="P181" s="159" t="s">
        <v>6</v>
      </c>
      <c r="Q181" s="160" t="s">
        <v>6</v>
      </c>
      <c r="R181" s="151" t="s">
        <v>6</v>
      </c>
      <c r="S181" s="161" t="s">
        <v>6</v>
      </c>
      <c r="T181" s="162" t="s">
        <v>6</v>
      </c>
    </row>
    <row r="182" spans="1:20" x14ac:dyDescent="0.35">
      <c r="A182" s="148" t="s">
        <v>6</v>
      </c>
      <c r="B182" s="149" t="s">
        <v>6</v>
      </c>
      <c r="C182" s="150" t="s">
        <v>61</v>
      </c>
      <c r="D182" s="151" t="s">
        <v>6</v>
      </c>
      <c r="E182" s="151" t="s">
        <v>6</v>
      </c>
      <c r="F182" s="152" t="s">
        <v>6</v>
      </c>
      <c r="G182" s="153" t="s">
        <v>6</v>
      </c>
      <c r="H182" s="154"/>
      <c r="I182" s="155" t="s">
        <v>61</v>
      </c>
      <c r="J182" s="151" t="s">
        <v>6</v>
      </c>
      <c r="K182" s="151" t="s">
        <v>6</v>
      </c>
      <c r="L182" s="152" t="s">
        <v>6</v>
      </c>
      <c r="M182" s="156" t="s">
        <v>6</v>
      </c>
      <c r="N182" s="157"/>
      <c r="O182" s="158" t="str">
        <f t="shared" si="2"/>
        <v/>
      </c>
      <c r="P182" s="159" t="s">
        <v>6</v>
      </c>
      <c r="Q182" s="160" t="s">
        <v>6</v>
      </c>
      <c r="R182" s="151" t="s">
        <v>6</v>
      </c>
      <c r="S182" s="161" t="s">
        <v>6</v>
      </c>
      <c r="T182" s="162" t="s">
        <v>6</v>
      </c>
    </row>
    <row r="183" spans="1:20" x14ac:dyDescent="0.35">
      <c r="A183" s="148" t="s">
        <v>6</v>
      </c>
      <c r="B183" s="149" t="s">
        <v>6</v>
      </c>
      <c r="C183" s="150" t="s">
        <v>61</v>
      </c>
      <c r="D183" s="151" t="s">
        <v>6</v>
      </c>
      <c r="E183" s="151" t="s">
        <v>6</v>
      </c>
      <c r="F183" s="152" t="s">
        <v>6</v>
      </c>
      <c r="G183" s="153" t="s">
        <v>6</v>
      </c>
      <c r="H183" s="154"/>
      <c r="I183" s="155" t="s">
        <v>61</v>
      </c>
      <c r="J183" s="151" t="s">
        <v>6</v>
      </c>
      <c r="K183" s="151" t="s">
        <v>6</v>
      </c>
      <c r="L183" s="152" t="s">
        <v>6</v>
      </c>
      <c r="M183" s="156" t="s">
        <v>6</v>
      </c>
      <c r="N183" s="157"/>
      <c r="O183" s="158" t="str">
        <f t="shared" si="2"/>
        <v/>
      </c>
      <c r="P183" s="159" t="s">
        <v>6</v>
      </c>
      <c r="Q183" s="160" t="s">
        <v>6</v>
      </c>
      <c r="R183" s="151" t="s">
        <v>6</v>
      </c>
      <c r="S183" s="161" t="s">
        <v>6</v>
      </c>
      <c r="T183" s="162" t="s">
        <v>6</v>
      </c>
    </row>
    <row r="184" spans="1:20" x14ac:dyDescent="0.35">
      <c r="A184" s="148" t="s">
        <v>6</v>
      </c>
      <c r="B184" s="149" t="s">
        <v>6</v>
      </c>
      <c r="C184" s="150" t="s">
        <v>61</v>
      </c>
      <c r="D184" s="151" t="s">
        <v>6</v>
      </c>
      <c r="E184" s="151" t="s">
        <v>6</v>
      </c>
      <c r="F184" s="152" t="s">
        <v>6</v>
      </c>
      <c r="G184" s="153" t="s">
        <v>6</v>
      </c>
      <c r="H184" s="154"/>
      <c r="I184" s="155" t="s">
        <v>61</v>
      </c>
      <c r="J184" s="151" t="s">
        <v>6</v>
      </c>
      <c r="K184" s="151" t="s">
        <v>6</v>
      </c>
      <c r="L184" s="152" t="s">
        <v>6</v>
      </c>
      <c r="M184" s="156" t="s">
        <v>6</v>
      </c>
      <c r="N184" s="157"/>
      <c r="O184" s="158" t="str">
        <f t="shared" si="2"/>
        <v/>
      </c>
      <c r="P184" s="159" t="s">
        <v>6</v>
      </c>
      <c r="Q184" s="160" t="s">
        <v>6</v>
      </c>
      <c r="R184" s="151" t="s">
        <v>6</v>
      </c>
      <c r="S184" s="161" t="s">
        <v>6</v>
      </c>
      <c r="T184" s="162" t="s">
        <v>6</v>
      </c>
    </row>
    <row r="185" spans="1:20" x14ac:dyDescent="0.35">
      <c r="A185" s="148" t="s">
        <v>6</v>
      </c>
      <c r="B185" s="149" t="s">
        <v>6</v>
      </c>
      <c r="C185" s="150" t="s">
        <v>61</v>
      </c>
      <c r="D185" s="151" t="s">
        <v>6</v>
      </c>
      <c r="E185" s="151" t="s">
        <v>6</v>
      </c>
      <c r="F185" s="152" t="s">
        <v>6</v>
      </c>
      <c r="G185" s="153" t="s">
        <v>6</v>
      </c>
      <c r="H185" s="154"/>
      <c r="I185" s="155" t="s">
        <v>61</v>
      </c>
      <c r="J185" s="151" t="s">
        <v>6</v>
      </c>
      <c r="K185" s="151" t="s">
        <v>6</v>
      </c>
      <c r="L185" s="152" t="s">
        <v>6</v>
      </c>
      <c r="M185" s="156" t="s">
        <v>6</v>
      </c>
      <c r="N185" s="157"/>
      <c r="O185" s="158" t="str">
        <f t="shared" si="2"/>
        <v/>
      </c>
      <c r="P185" s="159" t="s">
        <v>6</v>
      </c>
      <c r="Q185" s="160" t="s">
        <v>6</v>
      </c>
      <c r="R185" s="151" t="s">
        <v>6</v>
      </c>
      <c r="S185" s="161" t="s">
        <v>6</v>
      </c>
      <c r="T185" s="162" t="s">
        <v>6</v>
      </c>
    </row>
    <row r="186" spans="1:20" x14ac:dyDescent="0.35">
      <c r="A186" s="148" t="s">
        <v>6</v>
      </c>
      <c r="B186" s="149" t="s">
        <v>6</v>
      </c>
      <c r="C186" s="150" t="s">
        <v>61</v>
      </c>
      <c r="D186" s="151" t="s">
        <v>6</v>
      </c>
      <c r="E186" s="151" t="s">
        <v>6</v>
      </c>
      <c r="F186" s="152" t="s">
        <v>6</v>
      </c>
      <c r="G186" s="153" t="s">
        <v>6</v>
      </c>
      <c r="H186" s="154"/>
      <c r="I186" s="155" t="s">
        <v>61</v>
      </c>
      <c r="J186" s="151" t="s">
        <v>6</v>
      </c>
      <c r="K186" s="151" t="s">
        <v>6</v>
      </c>
      <c r="L186" s="152" t="s">
        <v>6</v>
      </c>
      <c r="M186" s="156" t="s">
        <v>6</v>
      </c>
      <c r="N186" s="157"/>
      <c r="O186" s="158" t="str">
        <f t="shared" si="2"/>
        <v/>
      </c>
      <c r="P186" s="159" t="s">
        <v>6</v>
      </c>
      <c r="Q186" s="160" t="s">
        <v>6</v>
      </c>
      <c r="R186" s="151" t="s">
        <v>6</v>
      </c>
      <c r="S186" s="161" t="s">
        <v>6</v>
      </c>
      <c r="T186" s="162" t="s">
        <v>6</v>
      </c>
    </row>
    <row r="187" spans="1:20" x14ac:dyDescent="0.35">
      <c r="A187" s="148" t="s">
        <v>6</v>
      </c>
      <c r="B187" s="149" t="s">
        <v>6</v>
      </c>
      <c r="C187" s="150" t="s">
        <v>61</v>
      </c>
      <c r="D187" s="151" t="s">
        <v>6</v>
      </c>
      <c r="E187" s="151" t="s">
        <v>6</v>
      </c>
      <c r="F187" s="152" t="s">
        <v>6</v>
      </c>
      <c r="G187" s="153" t="s">
        <v>6</v>
      </c>
      <c r="H187" s="154"/>
      <c r="I187" s="155" t="s">
        <v>61</v>
      </c>
      <c r="J187" s="151" t="s">
        <v>6</v>
      </c>
      <c r="K187" s="151" t="s">
        <v>6</v>
      </c>
      <c r="L187" s="152" t="s">
        <v>6</v>
      </c>
      <c r="M187" s="156" t="s">
        <v>6</v>
      </c>
      <c r="N187" s="157"/>
      <c r="O187" s="158" t="str">
        <f t="shared" si="2"/>
        <v/>
      </c>
      <c r="P187" s="159" t="s">
        <v>6</v>
      </c>
      <c r="Q187" s="160" t="s">
        <v>6</v>
      </c>
      <c r="R187" s="151" t="s">
        <v>6</v>
      </c>
      <c r="S187" s="161" t="s">
        <v>6</v>
      </c>
      <c r="T187" s="162" t="s">
        <v>6</v>
      </c>
    </row>
    <row r="188" spans="1:20" x14ac:dyDescent="0.35">
      <c r="A188" s="148" t="s">
        <v>6</v>
      </c>
      <c r="B188" s="149" t="s">
        <v>6</v>
      </c>
      <c r="C188" s="150" t="s">
        <v>61</v>
      </c>
      <c r="D188" s="151" t="s">
        <v>6</v>
      </c>
      <c r="E188" s="151" t="s">
        <v>6</v>
      </c>
      <c r="F188" s="152" t="s">
        <v>6</v>
      </c>
      <c r="G188" s="153" t="s">
        <v>6</v>
      </c>
      <c r="H188" s="154"/>
      <c r="I188" s="155" t="s">
        <v>61</v>
      </c>
      <c r="J188" s="151" t="s">
        <v>6</v>
      </c>
      <c r="K188" s="151" t="s">
        <v>6</v>
      </c>
      <c r="L188" s="152" t="s">
        <v>6</v>
      </c>
      <c r="M188" s="156" t="s">
        <v>6</v>
      </c>
      <c r="N188" s="157"/>
      <c r="O188" s="158" t="str">
        <f t="shared" si="2"/>
        <v/>
      </c>
      <c r="P188" s="159" t="s">
        <v>6</v>
      </c>
      <c r="Q188" s="160" t="s">
        <v>6</v>
      </c>
      <c r="R188" s="151" t="s">
        <v>6</v>
      </c>
      <c r="S188" s="161" t="s">
        <v>6</v>
      </c>
      <c r="T188" s="162" t="s">
        <v>6</v>
      </c>
    </row>
    <row r="189" spans="1:20" x14ac:dyDescent="0.35">
      <c r="A189" s="148" t="s">
        <v>6</v>
      </c>
      <c r="B189" s="149" t="s">
        <v>6</v>
      </c>
      <c r="C189" s="150" t="s">
        <v>61</v>
      </c>
      <c r="D189" s="151" t="s">
        <v>6</v>
      </c>
      <c r="E189" s="151" t="s">
        <v>6</v>
      </c>
      <c r="F189" s="152" t="s">
        <v>6</v>
      </c>
      <c r="G189" s="153" t="s">
        <v>6</v>
      </c>
      <c r="H189" s="154"/>
      <c r="I189" s="155" t="s">
        <v>61</v>
      </c>
      <c r="J189" s="151" t="s">
        <v>6</v>
      </c>
      <c r="K189" s="151" t="s">
        <v>6</v>
      </c>
      <c r="L189" s="152" t="s">
        <v>6</v>
      </c>
      <c r="M189" s="156" t="s">
        <v>6</v>
      </c>
      <c r="N189" s="157"/>
      <c r="O189" s="158" t="str">
        <f t="shared" si="2"/>
        <v/>
      </c>
      <c r="P189" s="159" t="s">
        <v>6</v>
      </c>
      <c r="Q189" s="160" t="s">
        <v>6</v>
      </c>
      <c r="R189" s="151" t="s">
        <v>6</v>
      </c>
      <c r="S189" s="161" t="s">
        <v>6</v>
      </c>
      <c r="T189" s="162" t="s">
        <v>6</v>
      </c>
    </row>
    <row r="190" spans="1:20" x14ac:dyDescent="0.35">
      <c r="A190" s="148" t="s">
        <v>6</v>
      </c>
      <c r="B190" s="149" t="s">
        <v>6</v>
      </c>
      <c r="C190" s="150" t="s">
        <v>61</v>
      </c>
      <c r="D190" s="151" t="s">
        <v>6</v>
      </c>
      <c r="E190" s="151" t="s">
        <v>6</v>
      </c>
      <c r="F190" s="152" t="s">
        <v>6</v>
      </c>
      <c r="G190" s="153" t="s">
        <v>6</v>
      </c>
      <c r="H190" s="154"/>
      <c r="I190" s="155" t="s">
        <v>61</v>
      </c>
      <c r="J190" s="151" t="s">
        <v>6</v>
      </c>
      <c r="K190" s="151" t="s">
        <v>6</v>
      </c>
      <c r="L190" s="152" t="s">
        <v>6</v>
      </c>
      <c r="M190" s="156" t="s">
        <v>6</v>
      </c>
      <c r="N190" s="157"/>
      <c r="O190" s="158" t="str">
        <f t="shared" si="2"/>
        <v/>
      </c>
      <c r="P190" s="159" t="s">
        <v>6</v>
      </c>
      <c r="Q190" s="160" t="s">
        <v>6</v>
      </c>
      <c r="R190" s="151" t="s">
        <v>6</v>
      </c>
      <c r="S190" s="161" t="s">
        <v>6</v>
      </c>
      <c r="T190" s="162" t="s">
        <v>6</v>
      </c>
    </row>
    <row r="191" spans="1:20" x14ac:dyDescent="0.35">
      <c r="A191" s="148" t="s">
        <v>6</v>
      </c>
      <c r="B191" s="149" t="s">
        <v>6</v>
      </c>
      <c r="C191" s="150" t="s">
        <v>61</v>
      </c>
      <c r="D191" s="151" t="s">
        <v>6</v>
      </c>
      <c r="E191" s="151" t="s">
        <v>6</v>
      </c>
      <c r="F191" s="152" t="s">
        <v>6</v>
      </c>
      <c r="G191" s="153" t="s">
        <v>6</v>
      </c>
      <c r="H191" s="154"/>
      <c r="I191" s="155" t="s">
        <v>61</v>
      </c>
      <c r="J191" s="151" t="s">
        <v>6</v>
      </c>
      <c r="K191" s="151" t="s">
        <v>6</v>
      </c>
      <c r="L191" s="152" t="s">
        <v>6</v>
      </c>
      <c r="M191" s="156" t="s">
        <v>6</v>
      </c>
      <c r="N191" s="157"/>
      <c r="O191" s="158" t="str">
        <f t="shared" si="2"/>
        <v/>
      </c>
      <c r="P191" s="159" t="s">
        <v>6</v>
      </c>
      <c r="Q191" s="160" t="s">
        <v>6</v>
      </c>
      <c r="R191" s="151" t="s">
        <v>6</v>
      </c>
      <c r="S191" s="161" t="s">
        <v>6</v>
      </c>
      <c r="T191" s="162" t="s">
        <v>6</v>
      </c>
    </row>
    <row r="192" spans="1:20" x14ac:dyDescent="0.35">
      <c r="A192" s="148" t="s">
        <v>6</v>
      </c>
      <c r="B192" s="149" t="s">
        <v>6</v>
      </c>
      <c r="C192" s="150" t="s">
        <v>61</v>
      </c>
      <c r="D192" s="151" t="s">
        <v>6</v>
      </c>
      <c r="E192" s="151" t="s">
        <v>6</v>
      </c>
      <c r="F192" s="152" t="s">
        <v>6</v>
      </c>
      <c r="G192" s="153" t="s">
        <v>6</v>
      </c>
      <c r="H192" s="154"/>
      <c r="I192" s="155" t="s">
        <v>61</v>
      </c>
      <c r="J192" s="151" t="s">
        <v>6</v>
      </c>
      <c r="K192" s="151" t="s">
        <v>6</v>
      </c>
      <c r="L192" s="152" t="s">
        <v>6</v>
      </c>
      <c r="M192" s="156" t="s">
        <v>6</v>
      </c>
      <c r="N192" s="157"/>
      <c r="O192" s="158" t="str">
        <f t="shared" si="2"/>
        <v/>
      </c>
      <c r="P192" s="159" t="s">
        <v>6</v>
      </c>
      <c r="Q192" s="160" t="s">
        <v>6</v>
      </c>
      <c r="R192" s="151" t="s">
        <v>6</v>
      </c>
      <c r="S192" s="161" t="s">
        <v>6</v>
      </c>
      <c r="T192" s="162" t="s">
        <v>6</v>
      </c>
    </row>
    <row r="193" spans="1:20" x14ac:dyDescent="0.35">
      <c r="A193" s="148" t="s">
        <v>6</v>
      </c>
      <c r="B193" s="149" t="s">
        <v>6</v>
      </c>
      <c r="C193" s="150" t="s">
        <v>61</v>
      </c>
      <c r="D193" s="151" t="s">
        <v>6</v>
      </c>
      <c r="E193" s="151" t="s">
        <v>6</v>
      </c>
      <c r="F193" s="152" t="s">
        <v>6</v>
      </c>
      <c r="G193" s="153" t="s">
        <v>6</v>
      </c>
      <c r="H193" s="154"/>
      <c r="I193" s="155" t="s">
        <v>61</v>
      </c>
      <c r="J193" s="151" t="s">
        <v>6</v>
      </c>
      <c r="K193" s="151" t="s">
        <v>6</v>
      </c>
      <c r="L193" s="152" t="s">
        <v>6</v>
      </c>
      <c r="M193" s="156" t="s">
        <v>6</v>
      </c>
      <c r="N193" s="157"/>
      <c r="O193" s="158" t="str">
        <f t="shared" si="2"/>
        <v/>
      </c>
      <c r="P193" s="159" t="s">
        <v>6</v>
      </c>
      <c r="Q193" s="160" t="s">
        <v>6</v>
      </c>
      <c r="R193" s="151" t="s">
        <v>6</v>
      </c>
      <c r="S193" s="161" t="s">
        <v>6</v>
      </c>
      <c r="T193" s="162" t="s">
        <v>6</v>
      </c>
    </row>
    <row r="194" spans="1:20" x14ac:dyDescent="0.35">
      <c r="A194" s="148" t="s">
        <v>6</v>
      </c>
      <c r="B194" s="149" t="s">
        <v>6</v>
      </c>
      <c r="C194" s="150" t="s">
        <v>61</v>
      </c>
      <c r="D194" s="151" t="s">
        <v>6</v>
      </c>
      <c r="E194" s="151" t="s">
        <v>6</v>
      </c>
      <c r="F194" s="152" t="s">
        <v>6</v>
      </c>
      <c r="G194" s="153" t="s">
        <v>6</v>
      </c>
      <c r="H194" s="154"/>
      <c r="I194" s="155" t="s">
        <v>61</v>
      </c>
      <c r="J194" s="151" t="s">
        <v>6</v>
      </c>
      <c r="K194" s="151" t="s">
        <v>6</v>
      </c>
      <c r="L194" s="152" t="s">
        <v>6</v>
      </c>
      <c r="M194" s="156" t="s">
        <v>6</v>
      </c>
      <c r="N194" s="157"/>
      <c r="O194" s="158" t="str">
        <f t="shared" si="2"/>
        <v/>
      </c>
      <c r="P194" s="159" t="s">
        <v>6</v>
      </c>
      <c r="Q194" s="160" t="s">
        <v>6</v>
      </c>
      <c r="R194" s="151" t="s">
        <v>6</v>
      </c>
      <c r="S194" s="161" t="s">
        <v>6</v>
      </c>
      <c r="T194" s="162" t="s">
        <v>6</v>
      </c>
    </row>
    <row r="195" spans="1:20" x14ac:dyDescent="0.35">
      <c r="A195" s="148" t="s">
        <v>6</v>
      </c>
      <c r="B195" s="149" t="s">
        <v>6</v>
      </c>
      <c r="C195" s="150" t="s">
        <v>61</v>
      </c>
      <c r="D195" s="151" t="s">
        <v>6</v>
      </c>
      <c r="E195" s="151" t="s">
        <v>6</v>
      </c>
      <c r="F195" s="152" t="s">
        <v>6</v>
      </c>
      <c r="G195" s="153" t="s">
        <v>6</v>
      </c>
      <c r="H195" s="154"/>
      <c r="I195" s="155" t="s">
        <v>61</v>
      </c>
      <c r="J195" s="151" t="s">
        <v>6</v>
      </c>
      <c r="K195" s="151" t="s">
        <v>6</v>
      </c>
      <c r="L195" s="152" t="s">
        <v>6</v>
      </c>
      <c r="M195" s="156" t="s">
        <v>6</v>
      </c>
      <c r="N195" s="157"/>
      <c r="O195" s="158" t="str">
        <f t="shared" si="2"/>
        <v/>
      </c>
      <c r="P195" s="159" t="s">
        <v>6</v>
      </c>
      <c r="Q195" s="160" t="s">
        <v>6</v>
      </c>
      <c r="R195" s="151" t="s">
        <v>6</v>
      </c>
      <c r="S195" s="161" t="s">
        <v>6</v>
      </c>
      <c r="T195" s="162" t="s">
        <v>6</v>
      </c>
    </row>
    <row r="196" spans="1:20" x14ac:dyDescent="0.35">
      <c r="A196" s="148" t="s">
        <v>6</v>
      </c>
      <c r="B196" s="149" t="s">
        <v>6</v>
      </c>
      <c r="C196" s="150" t="s">
        <v>61</v>
      </c>
      <c r="D196" s="151" t="s">
        <v>6</v>
      </c>
      <c r="E196" s="151" t="s">
        <v>6</v>
      </c>
      <c r="F196" s="152" t="s">
        <v>6</v>
      </c>
      <c r="G196" s="153" t="s">
        <v>6</v>
      </c>
      <c r="H196" s="154"/>
      <c r="I196" s="155" t="s">
        <v>61</v>
      </c>
      <c r="J196" s="151" t="s">
        <v>6</v>
      </c>
      <c r="K196" s="151" t="s">
        <v>6</v>
      </c>
      <c r="L196" s="152" t="s">
        <v>6</v>
      </c>
      <c r="M196" s="156" t="s">
        <v>6</v>
      </c>
      <c r="N196" s="157"/>
      <c r="O196" s="158" t="str">
        <f t="shared" si="2"/>
        <v/>
      </c>
      <c r="P196" s="159" t="s">
        <v>6</v>
      </c>
      <c r="Q196" s="160" t="s">
        <v>6</v>
      </c>
      <c r="R196" s="151" t="s">
        <v>6</v>
      </c>
      <c r="S196" s="161" t="s">
        <v>6</v>
      </c>
      <c r="T196" s="162" t="s">
        <v>6</v>
      </c>
    </row>
    <row r="197" spans="1:20" x14ac:dyDescent="0.35">
      <c r="A197" s="148" t="s">
        <v>6</v>
      </c>
      <c r="B197" s="149" t="s">
        <v>6</v>
      </c>
      <c r="C197" s="150" t="s">
        <v>61</v>
      </c>
      <c r="D197" s="151" t="s">
        <v>6</v>
      </c>
      <c r="E197" s="151" t="s">
        <v>6</v>
      </c>
      <c r="F197" s="152" t="s">
        <v>6</v>
      </c>
      <c r="G197" s="153" t="s">
        <v>6</v>
      </c>
      <c r="H197" s="154"/>
      <c r="I197" s="155" t="s">
        <v>61</v>
      </c>
      <c r="J197" s="151" t="s">
        <v>6</v>
      </c>
      <c r="K197" s="151" t="s">
        <v>6</v>
      </c>
      <c r="L197" s="152" t="s">
        <v>6</v>
      </c>
      <c r="M197" s="156" t="s">
        <v>6</v>
      </c>
      <c r="N197" s="157"/>
      <c r="O197" s="158" t="str">
        <f t="shared" si="2"/>
        <v/>
      </c>
      <c r="P197" s="159" t="s">
        <v>6</v>
      </c>
      <c r="Q197" s="160" t="s">
        <v>6</v>
      </c>
      <c r="R197" s="151" t="s">
        <v>6</v>
      </c>
      <c r="S197" s="161" t="s">
        <v>6</v>
      </c>
      <c r="T197" s="162" t="s">
        <v>6</v>
      </c>
    </row>
    <row r="198" spans="1:20" x14ac:dyDescent="0.35">
      <c r="A198" s="148" t="s">
        <v>6</v>
      </c>
      <c r="B198" s="149" t="s">
        <v>6</v>
      </c>
      <c r="C198" s="150" t="s">
        <v>61</v>
      </c>
      <c r="D198" s="151" t="s">
        <v>6</v>
      </c>
      <c r="E198" s="151" t="s">
        <v>6</v>
      </c>
      <c r="F198" s="152" t="s">
        <v>6</v>
      </c>
      <c r="G198" s="153" t="s">
        <v>6</v>
      </c>
      <c r="H198" s="154"/>
      <c r="I198" s="155" t="s">
        <v>61</v>
      </c>
      <c r="J198" s="151" t="s">
        <v>6</v>
      </c>
      <c r="K198" s="151" t="s">
        <v>6</v>
      </c>
      <c r="L198" s="152" t="s">
        <v>6</v>
      </c>
      <c r="M198" s="156" t="s">
        <v>6</v>
      </c>
      <c r="N198" s="157"/>
      <c r="O198" s="158" t="str">
        <f t="shared" si="2"/>
        <v/>
      </c>
      <c r="P198" s="159" t="s">
        <v>6</v>
      </c>
      <c r="Q198" s="160" t="s">
        <v>6</v>
      </c>
      <c r="R198" s="151" t="s">
        <v>6</v>
      </c>
      <c r="S198" s="161" t="s">
        <v>6</v>
      </c>
      <c r="T198" s="162" t="s">
        <v>6</v>
      </c>
    </row>
    <row r="199" spans="1:20" x14ac:dyDescent="0.35">
      <c r="A199" s="148" t="s">
        <v>6</v>
      </c>
      <c r="B199" s="149" t="s">
        <v>6</v>
      </c>
      <c r="C199" s="150" t="s">
        <v>61</v>
      </c>
      <c r="D199" s="151" t="s">
        <v>6</v>
      </c>
      <c r="E199" s="151" t="s">
        <v>6</v>
      </c>
      <c r="F199" s="152" t="s">
        <v>6</v>
      </c>
      <c r="G199" s="153" t="s">
        <v>6</v>
      </c>
      <c r="H199" s="154"/>
      <c r="I199" s="155" t="s">
        <v>61</v>
      </c>
      <c r="J199" s="151" t="s">
        <v>6</v>
      </c>
      <c r="K199" s="151" t="s">
        <v>6</v>
      </c>
      <c r="L199" s="152" t="s">
        <v>6</v>
      </c>
      <c r="M199" s="156" t="s">
        <v>6</v>
      </c>
      <c r="N199" s="157"/>
      <c r="O199" s="158" t="str">
        <f t="shared" ref="O199:O204" si="3">IF(OR(D199="",D199="-",J199="",J199="-"),"",D199-J199)</f>
        <v/>
      </c>
      <c r="P199" s="159" t="s">
        <v>6</v>
      </c>
      <c r="Q199" s="160" t="s">
        <v>6</v>
      </c>
      <c r="R199" s="151" t="s">
        <v>6</v>
      </c>
      <c r="S199" s="161" t="s">
        <v>6</v>
      </c>
      <c r="T199" s="162" t="s">
        <v>6</v>
      </c>
    </row>
    <row r="200" spans="1:20" x14ac:dyDescent="0.35">
      <c r="A200" s="148" t="s">
        <v>6</v>
      </c>
      <c r="B200" s="149" t="s">
        <v>6</v>
      </c>
      <c r="C200" s="150" t="s">
        <v>61</v>
      </c>
      <c r="D200" s="151" t="s">
        <v>6</v>
      </c>
      <c r="E200" s="151" t="s">
        <v>6</v>
      </c>
      <c r="F200" s="152" t="s">
        <v>6</v>
      </c>
      <c r="G200" s="153" t="s">
        <v>6</v>
      </c>
      <c r="H200" s="154"/>
      <c r="I200" s="155" t="s">
        <v>61</v>
      </c>
      <c r="J200" s="151" t="s">
        <v>6</v>
      </c>
      <c r="K200" s="151" t="s">
        <v>6</v>
      </c>
      <c r="L200" s="152" t="s">
        <v>6</v>
      </c>
      <c r="M200" s="156" t="s">
        <v>6</v>
      </c>
      <c r="N200" s="157"/>
      <c r="O200" s="158" t="str">
        <f t="shared" si="3"/>
        <v/>
      </c>
      <c r="P200" s="159" t="s">
        <v>6</v>
      </c>
      <c r="Q200" s="160" t="s">
        <v>6</v>
      </c>
      <c r="R200" s="151" t="s">
        <v>6</v>
      </c>
      <c r="S200" s="161" t="s">
        <v>6</v>
      </c>
      <c r="T200" s="162" t="s">
        <v>6</v>
      </c>
    </row>
    <row r="201" spans="1:20" x14ac:dyDescent="0.35">
      <c r="A201" s="148" t="s">
        <v>6</v>
      </c>
      <c r="B201" s="149" t="s">
        <v>6</v>
      </c>
      <c r="C201" s="150" t="s">
        <v>61</v>
      </c>
      <c r="D201" s="151" t="s">
        <v>6</v>
      </c>
      <c r="E201" s="151" t="s">
        <v>6</v>
      </c>
      <c r="F201" s="152" t="s">
        <v>6</v>
      </c>
      <c r="G201" s="153" t="s">
        <v>6</v>
      </c>
      <c r="H201" s="154"/>
      <c r="I201" s="155" t="s">
        <v>61</v>
      </c>
      <c r="J201" s="151" t="s">
        <v>6</v>
      </c>
      <c r="K201" s="151" t="s">
        <v>6</v>
      </c>
      <c r="L201" s="152" t="s">
        <v>6</v>
      </c>
      <c r="M201" s="156" t="s">
        <v>6</v>
      </c>
      <c r="N201" s="157"/>
      <c r="O201" s="158" t="str">
        <f t="shared" si="3"/>
        <v/>
      </c>
      <c r="P201" s="159" t="s">
        <v>6</v>
      </c>
      <c r="Q201" s="160" t="s">
        <v>6</v>
      </c>
      <c r="R201" s="151" t="s">
        <v>6</v>
      </c>
      <c r="S201" s="161" t="s">
        <v>6</v>
      </c>
      <c r="T201" s="162" t="s">
        <v>6</v>
      </c>
    </row>
    <row r="202" spans="1:20" x14ac:dyDescent="0.35">
      <c r="A202" s="148" t="s">
        <v>6</v>
      </c>
      <c r="B202" s="149" t="s">
        <v>6</v>
      </c>
      <c r="C202" s="150" t="s">
        <v>61</v>
      </c>
      <c r="D202" s="151" t="s">
        <v>6</v>
      </c>
      <c r="E202" s="151" t="s">
        <v>6</v>
      </c>
      <c r="F202" s="152" t="s">
        <v>6</v>
      </c>
      <c r="G202" s="153" t="s">
        <v>6</v>
      </c>
      <c r="H202" s="154"/>
      <c r="I202" s="155" t="s">
        <v>61</v>
      </c>
      <c r="J202" s="151" t="s">
        <v>6</v>
      </c>
      <c r="K202" s="151" t="s">
        <v>6</v>
      </c>
      <c r="L202" s="152" t="s">
        <v>6</v>
      </c>
      <c r="M202" s="156" t="s">
        <v>6</v>
      </c>
      <c r="N202" s="157"/>
      <c r="O202" s="158" t="str">
        <f t="shared" si="3"/>
        <v/>
      </c>
      <c r="P202" s="159" t="s">
        <v>6</v>
      </c>
      <c r="Q202" s="160" t="s">
        <v>6</v>
      </c>
      <c r="R202" s="151" t="s">
        <v>6</v>
      </c>
      <c r="S202" s="161" t="s">
        <v>6</v>
      </c>
      <c r="T202" s="162" t="s">
        <v>6</v>
      </c>
    </row>
    <row r="203" spans="1:20" x14ac:dyDescent="0.35">
      <c r="A203" s="148" t="s">
        <v>6</v>
      </c>
      <c r="B203" s="149" t="s">
        <v>6</v>
      </c>
      <c r="C203" s="150" t="s">
        <v>61</v>
      </c>
      <c r="D203" s="151" t="s">
        <v>6</v>
      </c>
      <c r="E203" s="151" t="s">
        <v>6</v>
      </c>
      <c r="F203" s="152" t="s">
        <v>6</v>
      </c>
      <c r="G203" s="153" t="s">
        <v>6</v>
      </c>
      <c r="H203" s="154"/>
      <c r="I203" s="155" t="s">
        <v>61</v>
      </c>
      <c r="J203" s="151" t="s">
        <v>6</v>
      </c>
      <c r="K203" s="151" t="s">
        <v>6</v>
      </c>
      <c r="L203" s="152" t="s">
        <v>6</v>
      </c>
      <c r="M203" s="156" t="s">
        <v>6</v>
      </c>
      <c r="N203" s="157"/>
      <c r="O203" s="158" t="str">
        <f t="shared" si="3"/>
        <v/>
      </c>
      <c r="P203" s="159" t="s">
        <v>6</v>
      </c>
      <c r="Q203" s="160" t="s">
        <v>6</v>
      </c>
      <c r="R203" s="151" t="s">
        <v>6</v>
      </c>
      <c r="S203" s="161" t="s">
        <v>6</v>
      </c>
      <c r="T203" s="162" t="s">
        <v>6</v>
      </c>
    </row>
    <row r="204" spans="1:20" ht="15" thickBot="1" x14ac:dyDescent="0.4">
      <c r="A204" s="148" t="s">
        <v>6</v>
      </c>
      <c r="B204" s="149" t="s">
        <v>6</v>
      </c>
      <c r="C204" s="150" t="s">
        <v>61</v>
      </c>
      <c r="D204" s="151" t="s">
        <v>6</v>
      </c>
      <c r="E204" s="151" t="s">
        <v>6</v>
      </c>
      <c r="F204" s="152" t="s">
        <v>6</v>
      </c>
      <c r="G204" s="153" t="s">
        <v>6</v>
      </c>
      <c r="H204" s="154"/>
      <c r="I204" s="155" t="s">
        <v>61</v>
      </c>
      <c r="J204" s="151" t="s">
        <v>6</v>
      </c>
      <c r="K204" s="151" t="s">
        <v>6</v>
      </c>
      <c r="L204" s="152" t="s">
        <v>6</v>
      </c>
      <c r="M204" s="156" t="s">
        <v>6</v>
      </c>
      <c r="N204" s="157"/>
      <c r="O204" s="158" t="str">
        <f t="shared" si="3"/>
        <v/>
      </c>
      <c r="P204" s="159" t="s">
        <v>6</v>
      </c>
      <c r="Q204" s="160" t="s">
        <v>6</v>
      </c>
      <c r="R204" s="151" t="s">
        <v>6</v>
      </c>
      <c r="S204" s="161" t="s">
        <v>6</v>
      </c>
      <c r="T204" s="162" t="s">
        <v>6</v>
      </c>
    </row>
    <row r="205" spans="1:20" x14ac:dyDescent="0.35">
      <c r="A205" s="163" t="s">
        <v>92</v>
      </c>
      <c r="B205" s="164">
        <f>IF(SUM(B135:B204)=0,"-",AVERAGE(B135:B204))</f>
        <v>24</v>
      </c>
      <c r="C205" s="165" t="s">
        <v>61</v>
      </c>
      <c r="D205" s="166">
        <f>IF(SUM(D135:D204)=0,0,AVERAGE(D135:D204))</f>
        <v>69.18972914559501</v>
      </c>
      <c r="E205" s="166">
        <f>IF(SUM(E135:E204)=0,"-",AVERAGE(E135:E204))</f>
        <v>5.6999521596091132</v>
      </c>
      <c r="F205" s="167">
        <f>IF(SUM(F135:F204)=0,"-",AVERAGE(F135:F204))</f>
        <v>21.291503906250018</v>
      </c>
      <c r="G205" s="168" t="str">
        <f>IF(SUM(G135:G204)=0,"-",AVERAGE(G135:G204))</f>
        <v>-</v>
      </c>
      <c r="H205" s="167"/>
      <c r="I205" s="169" t="s">
        <v>61</v>
      </c>
      <c r="J205" s="166">
        <f>IF(SUM(J135:J204)=0,0,AVERAGE(J135:J204))</f>
        <v>53.076434271676199</v>
      </c>
      <c r="K205" s="166">
        <f>IF(SUM(K135:K204)=0,"-",AVERAGE(K135:K204))</f>
        <v>3.5</v>
      </c>
      <c r="L205" s="167">
        <f>IF(SUM(L135:L204)=0,"-",AVERAGE(L135:L204))</f>
        <v>20.730231148856046</v>
      </c>
      <c r="M205" s="167" t="str">
        <f>IF(SUM(M135:M204)=0,"-",AVERAGE(M135:M204))</f>
        <v>-</v>
      </c>
      <c r="N205" s="170"/>
      <c r="O205" s="171">
        <f t="shared" ref="O205:T205" si="4">IF(SUM(O135:O204)=0,"-",AVERAGE(O135:O204))</f>
        <v>16.113294873918825</v>
      </c>
      <c r="P205" s="168">
        <f t="shared" si="4"/>
        <v>0.5612727573939732</v>
      </c>
      <c r="Q205" s="167" t="str">
        <f t="shared" si="4"/>
        <v>-</v>
      </c>
      <c r="R205" s="167" t="str">
        <f t="shared" si="4"/>
        <v>-</v>
      </c>
      <c r="S205" s="172" t="str">
        <f t="shared" si="4"/>
        <v>-</v>
      </c>
      <c r="T205" s="173">
        <f t="shared" si="4"/>
        <v>0.37287981169564383</v>
      </c>
    </row>
    <row r="206" spans="1:20" ht="15" thickBot="1" x14ac:dyDescent="0.4">
      <c r="A206" s="174" t="s">
        <v>93</v>
      </c>
      <c r="B206" s="175">
        <f>SUM(B135:B204)</f>
        <v>672</v>
      </c>
      <c r="C206" s="174"/>
      <c r="D206" s="176"/>
      <c r="E206" s="176"/>
      <c r="F206" s="177">
        <f>SUM(F135:F204)</f>
        <v>596.16210937500045</v>
      </c>
      <c r="G206" s="178">
        <f>SUM(G135:G204)</f>
        <v>0</v>
      </c>
      <c r="H206" s="179"/>
      <c r="I206" s="176"/>
      <c r="J206" s="176"/>
      <c r="K206" s="176"/>
      <c r="L206" s="180">
        <f>SUM(L135:L204)</f>
        <v>580.44647216796932</v>
      </c>
      <c r="M206" s="181">
        <f>SUM(M135:M204)</f>
        <v>0</v>
      </c>
      <c r="N206" s="182"/>
      <c r="O206" s="174"/>
      <c r="P206" s="183">
        <f>SUM(P135:P204)</f>
        <v>15.71563720703125</v>
      </c>
      <c r="Q206" s="179">
        <f>SUM(Q135:Q204)</f>
        <v>0</v>
      </c>
      <c r="R206" s="176">
        <f>SUM(R135:R204)</f>
        <v>0</v>
      </c>
      <c r="S206" s="182">
        <f>SUM(S135:S204)</f>
        <v>0</v>
      </c>
      <c r="T206" s="184">
        <f>SUM(T135:T204)</f>
        <v>10.440634727478027</v>
      </c>
    </row>
    <row r="207" spans="1:20" x14ac:dyDescent="0.35">
      <c r="A207" s="93">
        <f>70-COUNTIF(A135:A204,"")</f>
        <v>28</v>
      </c>
      <c r="B207" s="93">
        <f>COUNT(B135:B204)</f>
        <v>28</v>
      </c>
      <c r="C207" s="93">
        <f>A207-B207</f>
        <v>0</v>
      </c>
      <c r="D207" s="93" t="s">
        <v>94</v>
      </c>
      <c r="E207" s="93">
        <v>8</v>
      </c>
      <c r="F207" s="94">
        <f>AVERAGE(F156:F162)</f>
        <v>21.361485072544642</v>
      </c>
      <c r="G207" s="94"/>
      <c r="H207" s="93"/>
      <c r="I207" s="93"/>
      <c r="J207" s="93"/>
      <c r="K207" s="93"/>
      <c r="L207" s="94">
        <f>AVERAGE(L156:L162)</f>
        <v>20.779846191406257</v>
      </c>
      <c r="M207" s="94"/>
      <c r="N207" s="113"/>
      <c r="O207" s="113"/>
      <c r="P207" s="94">
        <f>AVERAGE(P156:P162)</f>
        <v>0.5816388811383929</v>
      </c>
      <c r="Q207" s="94"/>
      <c r="R207" s="94"/>
      <c r="S207" s="113"/>
      <c r="T207" s="97">
        <f>AVERAGE(T156:T162)</f>
        <v>0.30725778852190305</v>
      </c>
    </row>
    <row r="208" spans="1:20" x14ac:dyDescent="0.35">
      <c r="A208" s="22" t="s">
        <v>95</v>
      </c>
      <c r="B208" s="22"/>
      <c r="C208" s="22"/>
      <c r="D208" s="22"/>
      <c r="E208" s="22"/>
      <c r="F208" s="98"/>
      <c r="G208" s="98"/>
      <c r="H208" s="22"/>
      <c r="I208" s="22"/>
      <c r="J208" s="22"/>
      <c r="K208" s="22"/>
      <c r="L208" s="98"/>
      <c r="M208" s="22"/>
      <c r="N208" s="22"/>
      <c r="O208" s="22"/>
      <c r="P208" s="98"/>
      <c r="Q208" s="22"/>
      <c r="R208" s="22"/>
      <c r="S208" s="22"/>
      <c r="T208" s="22">
        <v>0</v>
      </c>
    </row>
    <row r="209" spans="1:20" x14ac:dyDescent="0.35">
      <c r="A209" s="99" t="s">
        <v>96</v>
      </c>
      <c r="B209" s="99"/>
      <c r="C209" s="99"/>
      <c r="D209" s="99"/>
      <c r="E209" s="99"/>
      <c r="F209" s="100"/>
      <c r="G209" s="100"/>
      <c r="H209" s="99"/>
      <c r="I209" s="99"/>
      <c r="J209" s="99"/>
      <c r="K209" s="99"/>
      <c r="L209" s="100"/>
      <c r="M209" s="99"/>
      <c r="N209" s="99"/>
      <c r="O209" s="99"/>
      <c r="P209" s="100"/>
      <c r="Q209" s="99"/>
      <c r="R209" s="99"/>
      <c r="S209" s="99"/>
      <c r="T209" s="99">
        <v>0</v>
      </c>
    </row>
    <row r="210" spans="1:20" ht="15.5" x14ac:dyDescent="0.35">
      <c r="A210" s="104" t="s">
        <v>93</v>
      </c>
      <c r="B210" s="104"/>
      <c r="C210" s="104"/>
      <c r="D210" s="104"/>
      <c r="E210" s="104"/>
      <c r="F210" s="102"/>
      <c r="G210" s="102"/>
      <c r="H210" s="104"/>
      <c r="I210" s="104"/>
      <c r="J210" s="104"/>
      <c r="K210" s="104"/>
      <c r="L210" s="102"/>
      <c r="M210" s="104"/>
      <c r="N210" s="104"/>
      <c r="O210" s="104"/>
      <c r="P210" s="102"/>
      <c r="Q210" s="104"/>
      <c r="R210" s="104"/>
      <c r="S210" s="104"/>
      <c r="T210" s="104">
        <f>T206+T208-T209</f>
        <v>10.440634727478027</v>
      </c>
    </row>
    <row r="211" spans="1:20" x14ac:dyDescent="0.35">
      <c r="A211" s="96"/>
      <c r="B211" s="96"/>
      <c r="C211" s="105"/>
      <c r="D211" s="105"/>
      <c r="E211" s="105"/>
      <c r="F211" s="96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96"/>
      <c r="S211" s="24"/>
      <c r="T211" s="114"/>
    </row>
    <row r="212" spans="1:20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x14ac:dyDescent="0.35">
      <c r="A213" s="3" t="s">
        <v>99</v>
      </c>
      <c r="B213" s="3"/>
      <c r="C213" s="3"/>
      <c r="D213" s="3"/>
      <c r="E213" s="3"/>
      <c r="F213" s="17">
        <f>24*(B207)-B206-B130*24</f>
        <v>0</v>
      </c>
      <c r="G213" s="3" t="s">
        <v>100</v>
      </c>
      <c r="H213" s="3" t="s">
        <v>100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3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x14ac:dyDescent="0.35">
      <c r="A215" s="3" t="s">
        <v>134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 t="s">
        <v>104</v>
      </c>
      <c r="P215" s="3"/>
      <c r="Q215" s="3"/>
      <c r="R215" s="3"/>
      <c r="S215" s="3"/>
      <c r="T215" s="3"/>
    </row>
    <row r="216" spans="1:20" x14ac:dyDescent="0.35">
      <c r="A216" s="3" t="s">
        <v>103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 t="s">
        <v>104</v>
      </c>
      <c r="P216" s="3"/>
      <c r="Q216" s="3"/>
      <c r="R216" s="3"/>
      <c r="S216" s="3"/>
      <c r="T216" s="3"/>
    </row>
    <row r="217" spans="1:20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35">
      <c r="A218" s="3" t="s">
        <v>106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6" t="s">
        <v>107</v>
      </c>
    </row>
    <row r="219" spans="1:20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22.5" x14ac:dyDescent="0.45">
      <c r="A220" s="118" t="s">
        <v>180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3"/>
      <c r="O220" s="3"/>
      <c r="P220" s="3"/>
      <c r="Q220" s="3"/>
      <c r="R220" s="3"/>
      <c r="S220" s="3"/>
      <c r="T220" s="3"/>
    </row>
    <row r="221" spans="1:20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</sheetData>
  <mergeCells count="6">
    <mergeCell ref="C132:G132"/>
    <mergeCell ref="I132:M132"/>
    <mergeCell ref="A2:O2"/>
    <mergeCell ref="C22:G22"/>
    <mergeCell ref="I22:M22"/>
    <mergeCell ref="A114:O1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topLeftCell="A86" workbookViewId="0">
      <selection activeCell="H111" sqref="H111"/>
    </sheetView>
  </sheetViews>
  <sheetFormatPr defaultRowHeight="14.5" x14ac:dyDescent="0.35"/>
  <cols>
    <col min="6" max="6" width="10.81640625" customWidth="1"/>
    <col min="12" max="12" width="10.453125" customWidth="1"/>
  </cols>
  <sheetData>
    <row r="1" spans="1:21" x14ac:dyDescent="0.35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4"/>
      <c r="O1" s="3"/>
      <c r="P1" s="3"/>
      <c r="Q1" s="2"/>
      <c r="R1" s="2"/>
      <c r="S1" s="2"/>
      <c r="T1" s="26"/>
      <c r="U1" s="6" t="s">
        <v>0</v>
      </c>
    </row>
    <row r="2" spans="1:21" ht="17.5" x14ac:dyDescent="0.35">
      <c r="A2" s="193" t="s">
        <v>236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"/>
      <c r="Q2" s="7"/>
      <c r="R2" s="7"/>
      <c r="S2" s="2"/>
      <c r="T2" s="26"/>
      <c r="U2" s="8" t="s">
        <v>2</v>
      </c>
    </row>
    <row r="3" spans="1:21" ht="18" x14ac:dyDescent="0.4">
      <c r="A3" s="9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2"/>
      <c r="Q3" s="2"/>
      <c r="R3" s="2"/>
      <c r="S3" s="2"/>
      <c r="T3" s="26"/>
      <c r="U3" s="10" t="s">
        <v>181</v>
      </c>
    </row>
    <row r="4" spans="1:21" ht="17.5" x14ac:dyDescent="0.35">
      <c r="A4" s="11" t="s">
        <v>5</v>
      </c>
      <c r="B4" s="12"/>
      <c r="C4" s="13" t="s">
        <v>138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3"/>
      <c r="P4" s="12"/>
      <c r="Q4" s="2"/>
      <c r="R4" s="2"/>
      <c r="S4" s="2"/>
      <c r="T4" s="3"/>
      <c r="U4" s="10" t="s">
        <v>7</v>
      </c>
    </row>
    <row r="5" spans="1:21" ht="17.5" x14ac:dyDescent="0.35">
      <c r="A5" s="11" t="s">
        <v>8</v>
      </c>
      <c r="B5" s="3"/>
      <c r="C5" s="13" t="s">
        <v>182</v>
      </c>
      <c r="D5" s="2"/>
      <c r="E5" s="3"/>
      <c r="F5" s="3"/>
      <c r="G5" s="14"/>
      <c r="H5" s="14"/>
      <c r="I5" s="14"/>
      <c r="J5" s="14"/>
      <c r="K5" s="3"/>
      <c r="L5" s="14"/>
      <c r="M5" s="14"/>
      <c r="N5" s="14"/>
      <c r="O5" s="14"/>
      <c r="P5" s="3"/>
      <c r="Q5" s="3"/>
      <c r="R5" s="3"/>
      <c r="S5" s="3"/>
      <c r="T5" s="3"/>
      <c r="U5" s="6" t="s">
        <v>10</v>
      </c>
    </row>
    <row r="6" spans="1:21" x14ac:dyDescent="0.35">
      <c r="A6" s="15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16"/>
      <c r="P6" s="17"/>
      <c r="Q6" s="17"/>
      <c r="R6" s="17"/>
      <c r="S6" s="17"/>
      <c r="T6" s="3"/>
      <c r="U6" s="18" t="s">
        <v>140</v>
      </c>
    </row>
    <row r="7" spans="1:21" ht="17.5" x14ac:dyDescent="0.35">
      <c r="A7" s="19" t="s">
        <v>14</v>
      </c>
      <c r="B7" s="20"/>
      <c r="C7" s="19"/>
      <c r="D7" s="19"/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22"/>
      <c r="Q7" s="22"/>
      <c r="R7" s="22"/>
      <c r="S7" s="22"/>
      <c r="T7" s="19"/>
      <c r="U7" s="23" t="s">
        <v>15</v>
      </c>
    </row>
    <row r="8" spans="1:21" x14ac:dyDescent="0.35">
      <c r="A8" s="19" t="s">
        <v>16</v>
      </c>
      <c r="B8" s="3"/>
      <c r="C8" s="3"/>
      <c r="D8" s="2"/>
      <c r="E8" s="3"/>
      <c r="F8" s="3"/>
      <c r="G8" s="3"/>
      <c r="H8" s="3"/>
      <c r="I8" s="2"/>
      <c r="J8" s="3"/>
      <c r="K8" s="3"/>
      <c r="L8" s="2"/>
      <c r="M8" s="3"/>
      <c r="N8" s="3"/>
      <c r="O8" s="3"/>
      <c r="P8" s="3"/>
      <c r="Q8" s="3"/>
      <c r="R8" s="3"/>
      <c r="S8" s="3"/>
      <c r="T8" s="3"/>
      <c r="U8" s="6" t="s">
        <v>141</v>
      </c>
    </row>
    <row r="9" spans="1:21" x14ac:dyDescent="0.35">
      <c r="A9" s="3" t="s">
        <v>183</v>
      </c>
      <c r="B9" s="2"/>
      <c r="C9" s="3"/>
      <c r="D9" s="2"/>
      <c r="E9" s="3"/>
      <c r="F9" s="3"/>
      <c r="G9" s="3"/>
      <c r="H9" s="2"/>
      <c r="I9" s="2"/>
      <c r="J9" s="3" t="s">
        <v>19</v>
      </c>
      <c r="K9" s="3"/>
      <c r="L9" s="3"/>
      <c r="M9" s="3" t="s">
        <v>143</v>
      </c>
      <c r="N9" s="3"/>
      <c r="O9" s="3"/>
      <c r="P9" s="3"/>
      <c r="Q9" s="3"/>
      <c r="R9" s="3"/>
      <c r="S9" s="2" t="s">
        <v>21</v>
      </c>
      <c r="T9" s="26"/>
      <c r="U9" s="26"/>
    </row>
    <row r="10" spans="1:21" x14ac:dyDescent="0.35">
      <c r="A10" s="3"/>
      <c r="B10" s="3"/>
      <c r="C10" s="15" t="s">
        <v>22</v>
      </c>
      <c r="D10" s="3"/>
      <c r="E10" s="3"/>
      <c r="F10" s="3"/>
      <c r="G10" s="3" t="s">
        <v>23</v>
      </c>
      <c r="H10" s="3"/>
      <c r="I10" s="3"/>
      <c r="J10" s="3" t="s">
        <v>24</v>
      </c>
      <c r="K10" s="3"/>
      <c r="L10" s="3"/>
      <c r="M10" s="3"/>
      <c r="N10" s="3"/>
      <c r="O10" s="3" t="s">
        <v>25</v>
      </c>
      <c r="P10" s="3"/>
      <c r="Q10" s="3"/>
      <c r="R10" s="3"/>
      <c r="S10" s="3" t="s">
        <v>26</v>
      </c>
      <c r="T10" s="26"/>
      <c r="U10" s="26"/>
    </row>
    <row r="11" spans="1:2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5"/>
      <c r="U11" s="25"/>
    </row>
    <row r="12" spans="1:21" x14ac:dyDescent="0.35">
      <c r="A12" s="19" t="s">
        <v>27</v>
      </c>
      <c r="B12" s="19"/>
      <c r="C12" s="19"/>
      <c r="D12" s="2" t="s">
        <v>144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26"/>
      <c r="T12" s="26"/>
      <c r="U12" s="26"/>
    </row>
    <row r="13" spans="1:21" x14ac:dyDescent="0.35">
      <c r="A13" s="19" t="s">
        <v>184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6"/>
      <c r="T13" s="26"/>
      <c r="U13" s="26"/>
    </row>
    <row r="14" spans="1:21" x14ac:dyDescent="0.35">
      <c r="A14" s="19" t="s">
        <v>30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6"/>
      <c r="T14" s="26"/>
      <c r="U14" s="26"/>
    </row>
    <row r="15" spans="1:21" x14ac:dyDescent="0.35">
      <c r="A15" s="19" t="s">
        <v>185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  <c r="T15" s="26"/>
      <c r="U15" s="3"/>
    </row>
    <row r="16" spans="1:21" x14ac:dyDescent="0.35">
      <c r="A16" s="19" t="s">
        <v>186</v>
      </c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  <c r="T16" s="26"/>
      <c r="U16" s="3"/>
    </row>
    <row r="17" spans="1:21" x14ac:dyDescent="0.35">
      <c r="A17" s="19" t="s">
        <v>33</v>
      </c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  <c r="T17" s="26"/>
      <c r="U17" s="3"/>
    </row>
    <row r="18" spans="1:21" x14ac:dyDescent="0.35">
      <c r="A18" s="19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  <c r="T18" s="26"/>
      <c r="U18" s="3"/>
    </row>
    <row r="19" spans="1:21" x14ac:dyDescent="0.35">
      <c r="A19" s="19"/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  <c r="T19" s="26"/>
      <c r="U19" s="3"/>
    </row>
    <row r="20" spans="1:21" x14ac:dyDescent="0.35">
      <c r="A20" s="27" t="s">
        <v>34</v>
      </c>
      <c r="B20" s="27">
        <v>0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6"/>
      <c r="R20" s="26"/>
      <c r="S20" s="26"/>
      <c r="T20" s="26"/>
      <c r="U20" s="3"/>
    </row>
    <row r="21" spans="1:21" ht="15" thickBot="1" x14ac:dyDescent="0.4">
      <c r="A21" s="19"/>
      <c r="B21" s="19"/>
      <c r="C21" s="19" t="str">
        <f>IF((G23="Q3,"),#REF!,IF((G23="Q1,"),#REF!,"-"))</f>
        <v>-</v>
      </c>
      <c r="D21" s="3"/>
      <c r="E21" s="3"/>
      <c r="F21" s="3"/>
      <c r="G21" s="3"/>
      <c r="H21" s="3"/>
      <c r="I21" s="19" t="str">
        <f>IF((M23="Q4,"),#REF!,IF((M23="Q2,"),#REF!,"-"))</f>
        <v>-</v>
      </c>
      <c r="J21" s="3"/>
      <c r="K21" s="3"/>
      <c r="L21" s="3"/>
      <c r="M21" s="3"/>
      <c r="N21" s="3"/>
      <c r="O21" s="3"/>
      <c r="P21" s="3"/>
      <c r="Q21" s="26"/>
      <c r="R21" s="26"/>
      <c r="S21" s="26"/>
      <c r="T21" s="26"/>
      <c r="U21" s="3"/>
    </row>
    <row r="22" spans="1:21" x14ac:dyDescent="0.35">
      <c r="A22" s="120"/>
      <c r="B22" s="121"/>
      <c r="C22" s="194" t="s">
        <v>35</v>
      </c>
      <c r="D22" s="195"/>
      <c r="E22" s="195"/>
      <c r="F22" s="195"/>
      <c r="G22" s="196"/>
      <c r="H22" s="122"/>
      <c r="I22" s="194" t="s">
        <v>36</v>
      </c>
      <c r="J22" s="195"/>
      <c r="K22" s="195"/>
      <c r="L22" s="195"/>
      <c r="M22" s="196"/>
      <c r="N22" s="122"/>
      <c r="O22" s="185"/>
      <c r="P22" s="123"/>
      <c r="Q22" s="124"/>
      <c r="R22" s="186"/>
      <c r="S22" s="127"/>
      <c r="T22" s="3"/>
      <c r="U22" s="3"/>
    </row>
    <row r="23" spans="1:21" x14ac:dyDescent="0.35">
      <c r="A23" s="128" t="s">
        <v>37</v>
      </c>
      <c r="B23" s="129" t="s">
        <v>38</v>
      </c>
      <c r="C23" s="130" t="str">
        <f>CONCATENATE("fG",RIGHT(LEFT(G23,2),1),",")</f>
        <v>fG3,</v>
      </c>
      <c r="D23" s="131" t="s">
        <v>39</v>
      </c>
      <c r="E23" s="40" t="s">
        <v>40</v>
      </c>
      <c r="F23" s="131" t="s">
        <v>41</v>
      </c>
      <c r="G23" s="132" t="s">
        <v>42</v>
      </c>
      <c r="H23" s="19"/>
      <c r="I23" s="130" t="str">
        <f>CONCATENATE("fG",RIGHT(LEFT(M23,2),1),",")</f>
        <v>fG4,</v>
      </c>
      <c r="J23" s="131" t="s">
        <v>43</v>
      </c>
      <c r="K23" s="40" t="s">
        <v>44</v>
      </c>
      <c r="L23" s="131" t="s">
        <v>45</v>
      </c>
      <c r="M23" s="132" t="s">
        <v>46</v>
      </c>
      <c r="N23" s="42"/>
      <c r="O23" s="136" t="s">
        <v>47</v>
      </c>
      <c r="P23" s="130" t="s">
        <v>48</v>
      </c>
      <c r="Q23" s="133" t="str">
        <f>IF(Q24="м.куб","dV","dM")</f>
        <v>dM</v>
      </c>
      <c r="R23" s="132" t="s">
        <v>49</v>
      </c>
      <c r="S23" s="136" t="s">
        <v>50</v>
      </c>
      <c r="T23" s="3"/>
      <c r="U23" s="3"/>
    </row>
    <row r="24" spans="1:21" ht="15" thickBot="1" x14ac:dyDescent="0.4">
      <c r="A24" s="137"/>
      <c r="B24" s="138"/>
      <c r="C24" s="139" t="s">
        <v>51</v>
      </c>
      <c r="D24" s="140" t="s">
        <v>52</v>
      </c>
      <c r="E24" s="141" t="s">
        <v>53</v>
      </c>
      <c r="F24" s="140" t="s">
        <v>6</v>
      </c>
      <c r="G24" s="142" t="s">
        <v>54</v>
      </c>
      <c r="H24" s="143" t="s">
        <v>55</v>
      </c>
      <c r="I24" s="139" t="s">
        <v>51</v>
      </c>
      <c r="J24" s="140" t="s">
        <v>52</v>
      </c>
      <c r="K24" s="141" t="s">
        <v>53</v>
      </c>
      <c r="L24" s="140" t="s">
        <v>6</v>
      </c>
      <c r="M24" s="142" t="s">
        <v>54</v>
      </c>
      <c r="N24" s="144" t="s">
        <v>56</v>
      </c>
      <c r="O24" s="147" t="s">
        <v>57</v>
      </c>
      <c r="P24" s="139" t="s">
        <v>58</v>
      </c>
      <c r="Q24" s="145" t="str">
        <f>F24</f>
        <v/>
      </c>
      <c r="R24" s="187" t="s">
        <v>54</v>
      </c>
      <c r="S24" s="147" t="s">
        <v>59</v>
      </c>
      <c r="T24" s="3"/>
      <c r="U24" s="3"/>
    </row>
    <row r="25" spans="1:21" x14ac:dyDescent="0.35">
      <c r="A25" s="148" t="s">
        <v>208</v>
      </c>
      <c r="B25" s="190">
        <v>24</v>
      </c>
      <c r="C25" s="150" t="s">
        <v>61</v>
      </c>
      <c r="D25" s="151">
        <v>63.18</v>
      </c>
      <c r="E25" s="151">
        <v>6.83</v>
      </c>
      <c r="F25" s="152">
        <v>39.979999999999997</v>
      </c>
      <c r="G25" s="153">
        <v>40.71</v>
      </c>
      <c r="H25" s="154"/>
      <c r="I25" s="155" t="s">
        <v>61</v>
      </c>
      <c r="J25" s="151">
        <v>55.89</v>
      </c>
      <c r="K25" s="151">
        <v>5.23</v>
      </c>
      <c r="L25" s="152">
        <v>31.88</v>
      </c>
      <c r="M25" s="156">
        <v>32.36</v>
      </c>
      <c r="N25" s="157"/>
      <c r="O25" s="188" t="s">
        <v>61</v>
      </c>
      <c r="P25" s="158">
        <f t="shared" ref="P25:P88" si="0">IF(OR(D25="",D25="-",J25="",J25="-"),"",D25-J25)</f>
        <v>7.2899999999999991</v>
      </c>
      <c r="Q25" s="159">
        <v>8.1</v>
      </c>
      <c r="R25" s="159">
        <v>8.35</v>
      </c>
      <c r="S25" s="162">
        <v>0.74399999999999999</v>
      </c>
      <c r="T25" s="3"/>
      <c r="U25" s="3"/>
    </row>
    <row r="26" spans="1:21" x14ac:dyDescent="0.35">
      <c r="A26" s="148" t="s">
        <v>209</v>
      </c>
      <c r="B26" s="190">
        <v>24</v>
      </c>
      <c r="C26" s="150" t="s">
        <v>61</v>
      </c>
      <c r="D26" s="151">
        <v>63.19</v>
      </c>
      <c r="E26" s="151">
        <v>6.83</v>
      </c>
      <c r="F26" s="152">
        <v>40.9</v>
      </c>
      <c r="G26" s="153">
        <v>41.65</v>
      </c>
      <c r="H26" s="154"/>
      <c r="I26" s="155" t="s">
        <v>61</v>
      </c>
      <c r="J26" s="151">
        <v>56</v>
      </c>
      <c r="K26" s="151">
        <v>5.23</v>
      </c>
      <c r="L26" s="152">
        <v>32.08</v>
      </c>
      <c r="M26" s="156">
        <v>32.56</v>
      </c>
      <c r="N26" s="157"/>
      <c r="O26" s="188" t="s">
        <v>61</v>
      </c>
      <c r="P26" s="158">
        <f t="shared" si="0"/>
        <v>7.1899999999999977</v>
      </c>
      <c r="Q26" s="159">
        <v>8.82</v>
      </c>
      <c r="R26" s="159">
        <v>9.09</v>
      </c>
      <c r="S26" s="162">
        <v>0.78900000000000003</v>
      </c>
      <c r="T26" s="3"/>
      <c r="U26" s="3"/>
    </row>
    <row r="27" spans="1:21" x14ac:dyDescent="0.35">
      <c r="A27" s="148" t="s">
        <v>210</v>
      </c>
      <c r="B27" s="190">
        <v>24</v>
      </c>
      <c r="C27" s="150" t="s">
        <v>61</v>
      </c>
      <c r="D27" s="151">
        <v>63.07</v>
      </c>
      <c r="E27" s="151">
        <v>6.83</v>
      </c>
      <c r="F27" s="152">
        <v>39.33</v>
      </c>
      <c r="G27" s="153">
        <v>40.04</v>
      </c>
      <c r="H27" s="154"/>
      <c r="I27" s="155" t="s">
        <v>61</v>
      </c>
      <c r="J27" s="151">
        <v>55.67</v>
      </c>
      <c r="K27" s="151">
        <v>5.23</v>
      </c>
      <c r="L27" s="152">
        <v>31.83</v>
      </c>
      <c r="M27" s="156">
        <v>32.31</v>
      </c>
      <c r="N27" s="157"/>
      <c r="O27" s="188" t="s">
        <v>61</v>
      </c>
      <c r="P27" s="158">
        <f t="shared" si="0"/>
        <v>7.3999999999999986</v>
      </c>
      <c r="Q27" s="159">
        <v>7.5</v>
      </c>
      <c r="R27" s="159">
        <v>7.73</v>
      </c>
      <c r="S27" s="162">
        <v>0.71099999999999997</v>
      </c>
      <c r="T27" s="3"/>
      <c r="U27" s="3"/>
    </row>
    <row r="28" spans="1:21" x14ac:dyDescent="0.35">
      <c r="A28" s="148" t="s">
        <v>211</v>
      </c>
      <c r="B28" s="190">
        <v>24</v>
      </c>
      <c r="C28" s="150" t="s">
        <v>61</v>
      </c>
      <c r="D28" s="151">
        <v>63.22</v>
      </c>
      <c r="E28" s="151">
        <v>6.83</v>
      </c>
      <c r="F28" s="152">
        <v>39.840000000000003</v>
      </c>
      <c r="G28" s="153">
        <v>40.57</v>
      </c>
      <c r="H28" s="154"/>
      <c r="I28" s="155" t="s">
        <v>61</v>
      </c>
      <c r="J28" s="151">
        <v>55.84</v>
      </c>
      <c r="K28" s="151">
        <v>5.23</v>
      </c>
      <c r="L28" s="152">
        <v>31.83</v>
      </c>
      <c r="M28" s="156">
        <v>32.31</v>
      </c>
      <c r="N28" s="157"/>
      <c r="O28" s="188" t="s">
        <v>61</v>
      </c>
      <c r="P28" s="158">
        <f t="shared" si="0"/>
        <v>7.3799999999999955</v>
      </c>
      <c r="Q28" s="159">
        <v>8.0100000000000104</v>
      </c>
      <c r="R28" s="159">
        <v>8.26</v>
      </c>
      <c r="S28" s="162">
        <v>0.74199999999999999</v>
      </c>
      <c r="T28" s="3"/>
      <c r="U28" s="3"/>
    </row>
    <row r="29" spans="1:21" x14ac:dyDescent="0.35">
      <c r="A29" s="148" t="s">
        <v>212</v>
      </c>
      <c r="B29" s="190">
        <v>24</v>
      </c>
      <c r="C29" s="150" t="s">
        <v>61</v>
      </c>
      <c r="D29" s="151">
        <v>63.18</v>
      </c>
      <c r="E29" s="151">
        <v>6.83</v>
      </c>
      <c r="F29" s="152">
        <v>39.32</v>
      </c>
      <c r="G29" s="153">
        <v>40.020000000000003</v>
      </c>
      <c r="H29" s="154"/>
      <c r="I29" s="155" t="s">
        <v>61</v>
      </c>
      <c r="J29" s="151">
        <v>55.81</v>
      </c>
      <c r="K29" s="151">
        <v>5.23</v>
      </c>
      <c r="L29" s="152">
        <v>32.46</v>
      </c>
      <c r="M29" s="156">
        <v>32.94</v>
      </c>
      <c r="N29" s="157"/>
      <c r="O29" s="188" t="s">
        <v>61</v>
      </c>
      <c r="P29" s="158">
        <f t="shared" si="0"/>
        <v>7.3699999999999974</v>
      </c>
      <c r="Q29" s="159">
        <v>6.86</v>
      </c>
      <c r="R29" s="159">
        <v>7.0800000000000098</v>
      </c>
      <c r="S29" s="162">
        <v>0.67400000000000004</v>
      </c>
      <c r="T29" s="3"/>
      <c r="U29" s="3"/>
    </row>
    <row r="30" spans="1:21" x14ac:dyDescent="0.35">
      <c r="A30" s="148" t="s">
        <v>213</v>
      </c>
      <c r="B30" s="190">
        <v>24</v>
      </c>
      <c r="C30" s="150" t="s">
        <v>61</v>
      </c>
      <c r="D30" s="151">
        <v>63.19</v>
      </c>
      <c r="E30" s="151">
        <v>6.83</v>
      </c>
      <c r="F30" s="152">
        <v>38.46</v>
      </c>
      <c r="G30" s="153">
        <v>39.159999999999997</v>
      </c>
      <c r="H30" s="154"/>
      <c r="I30" s="155" t="s">
        <v>61</v>
      </c>
      <c r="J30" s="151">
        <v>55.67</v>
      </c>
      <c r="K30" s="151">
        <v>5.23</v>
      </c>
      <c r="L30" s="152">
        <v>31.16</v>
      </c>
      <c r="M30" s="156">
        <v>31.64</v>
      </c>
      <c r="N30" s="157"/>
      <c r="O30" s="188" t="s">
        <v>61</v>
      </c>
      <c r="P30" s="158">
        <f t="shared" si="0"/>
        <v>7.519999999999996</v>
      </c>
      <c r="Q30" s="159">
        <v>7.3</v>
      </c>
      <c r="R30" s="159">
        <v>7.52</v>
      </c>
      <c r="S30" s="162">
        <v>0.69599999999999995</v>
      </c>
      <c r="T30" s="3"/>
      <c r="U30" s="3"/>
    </row>
    <row r="31" spans="1:21" x14ac:dyDescent="0.35">
      <c r="A31" s="148" t="s">
        <v>214</v>
      </c>
      <c r="B31" s="190">
        <v>24</v>
      </c>
      <c r="C31" s="150" t="s">
        <v>61</v>
      </c>
      <c r="D31" s="151">
        <v>63.14</v>
      </c>
      <c r="E31" s="151">
        <v>6.83</v>
      </c>
      <c r="F31" s="152">
        <v>37.67</v>
      </c>
      <c r="G31" s="153">
        <v>38.35</v>
      </c>
      <c r="H31" s="154"/>
      <c r="I31" s="155" t="s">
        <v>61</v>
      </c>
      <c r="J31" s="151">
        <v>55.49</v>
      </c>
      <c r="K31" s="151">
        <v>5.23</v>
      </c>
      <c r="L31" s="152">
        <v>31.12</v>
      </c>
      <c r="M31" s="156">
        <v>31.6</v>
      </c>
      <c r="N31" s="157"/>
      <c r="O31" s="188" t="s">
        <v>61</v>
      </c>
      <c r="P31" s="158">
        <f t="shared" si="0"/>
        <v>7.6499999999999986</v>
      </c>
      <c r="Q31" s="159">
        <v>6.55</v>
      </c>
      <c r="R31" s="159">
        <v>6.75</v>
      </c>
      <c r="S31" s="162">
        <v>0.65300000000000002</v>
      </c>
      <c r="T31" s="3"/>
      <c r="U31" s="3"/>
    </row>
    <row r="32" spans="1:21" x14ac:dyDescent="0.35">
      <c r="A32" s="148" t="s">
        <v>215</v>
      </c>
      <c r="B32" s="190">
        <v>24</v>
      </c>
      <c r="C32" s="150" t="s">
        <v>61</v>
      </c>
      <c r="D32" s="151">
        <v>63.18</v>
      </c>
      <c r="E32" s="151">
        <v>6.83</v>
      </c>
      <c r="F32" s="152">
        <v>38.950000000000003</v>
      </c>
      <c r="G32" s="153">
        <v>39.65</v>
      </c>
      <c r="H32" s="154"/>
      <c r="I32" s="155" t="s">
        <v>61</v>
      </c>
      <c r="J32" s="151">
        <v>55.68</v>
      </c>
      <c r="K32" s="151">
        <v>5.23</v>
      </c>
      <c r="L32" s="152">
        <v>31.14</v>
      </c>
      <c r="M32" s="156">
        <v>31.62</v>
      </c>
      <c r="N32" s="157"/>
      <c r="O32" s="188" t="s">
        <v>61</v>
      </c>
      <c r="P32" s="158">
        <f t="shared" si="0"/>
        <v>7.5</v>
      </c>
      <c r="Q32" s="159">
        <v>7.81</v>
      </c>
      <c r="R32" s="159">
        <v>8.0299999999999994</v>
      </c>
      <c r="S32" s="162">
        <v>0.72799999999999998</v>
      </c>
      <c r="T32" s="3"/>
      <c r="U32" s="3"/>
    </row>
    <row r="33" spans="1:21" x14ac:dyDescent="0.35">
      <c r="A33" s="148" t="s">
        <v>216</v>
      </c>
      <c r="B33" s="190">
        <v>24</v>
      </c>
      <c r="C33" s="150" t="s">
        <v>61</v>
      </c>
      <c r="D33" s="151">
        <v>62.9</v>
      </c>
      <c r="E33" s="151">
        <v>6.83</v>
      </c>
      <c r="F33" s="152">
        <v>39.92</v>
      </c>
      <c r="G33" s="153">
        <v>40.630000000000003</v>
      </c>
      <c r="H33" s="154"/>
      <c r="I33" s="155" t="s">
        <v>61</v>
      </c>
      <c r="J33" s="151">
        <v>55.62</v>
      </c>
      <c r="K33" s="151">
        <v>5.23</v>
      </c>
      <c r="L33" s="152">
        <v>30.79</v>
      </c>
      <c r="M33" s="156">
        <v>31.26</v>
      </c>
      <c r="N33" s="157"/>
      <c r="O33" s="188" t="s">
        <v>61</v>
      </c>
      <c r="P33" s="158">
        <f t="shared" si="0"/>
        <v>7.2800000000000011</v>
      </c>
      <c r="Q33" s="159">
        <v>9.1300000000000008</v>
      </c>
      <c r="R33" s="159">
        <v>9.3699999999999992</v>
      </c>
      <c r="S33" s="162">
        <v>0.79900000000000004</v>
      </c>
      <c r="T33" s="3"/>
      <c r="U33" s="3"/>
    </row>
    <row r="34" spans="1:21" x14ac:dyDescent="0.35">
      <c r="A34" s="148" t="s">
        <v>217</v>
      </c>
      <c r="B34" s="190">
        <v>24</v>
      </c>
      <c r="C34" s="150" t="s">
        <v>61</v>
      </c>
      <c r="D34" s="151">
        <v>63.1</v>
      </c>
      <c r="E34" s="151">
        <v>6.83</v>
      </c>
      <c r="F34" s="152">
        <v>38.56</v>
      </c>
      <c r="G34" s="153">
        <v>39.270000000000003</v>
      </c>
      <c r="H34" s="154"/>
      <c r="I34" s="155" t="s">
        <v>61</v>
      </c>
      <c r="J34" s="151">
        <v>55.58</v>
      </c>
      <c r="K34" s="151">
        <v>5.23</v>
      </c>
      <c r="L34" s="152">
        <v>31.55</v>
      </c>
      <c r="M34" s="156">
        <v>32.020000000000003</v>
      </c>
      <c r="N34" s="157"/>
      <c r="O34" s="188" t="s">
        <v>61</v>
      </c>
      <c r="P34" s="158">
        <f t="shared" si="0"/>
        <v>7.5200000000000031</v>
      </c>
      <c r="Q34" s="159">
        <v>7.01</v>
      </c>
      <c r="R34" s="159">
        <v>7.25</v>
      </c>
      <c r="S34" s="162">
        <v>0.68200000000000005</v>
      </c>
      <c r="T34" s="3"/>
      <c r="U34" s="3"/>
    </row>
    <row r="35" spans="1:21" x14ac:dyDescent="0.35">
      <c r="A35" s="148" t="s">
        <v>218</v>
      </c>
      <c r="B35" s="190">
        <v>24</v>
      </c>
      <c r="C35" s="150" t="s">
        <v>61</v>
      </c>
      <c r="D35" s="151">
        <v>63.29</v>
      </c>
      <c r="E35" s="151">
        <v>6.83</v>
      </c>
      <c r="F35" s="152">
        <v>41.06</v>
      </c>
      <c r="G35" s="153">
        <v>41.84</v>
      </c>
      <c r="H35" s="154"/>
      <c r="I35" s="155" t="s">
        <v>61</v>
      </c>
      <c r="J35" s="151">
        <v>56.2</v>
      </c>
      <c r="K35" s="151">
        <v>5.23</v>
      </c>
      <c r="L35" s="152">
        <v>33.35</v>
      </c>
      <c r="M35" s="156">
        <v>33.83</v>
      </c>
      <c r="N35" s="157"/>
      <c r="O35" s="188" t="s">
        <v>61</v>
      </c>
      <c r="P35" s="158">
        <f t="shared" si="0"/>
        <v>7.0899999999999963</v>
      </c>
      <c r="Q35" s="159">
        <v>7.71</v>
      </c>
      <c r="R35" s="159">
        <v>8.0100000000000104</v>
      </c>
      <c r="S35" s="162">
        <v>0.72399999999999998</v>
      </c>
      <c r="T35" s="3"/>
      <c r="U35" s="3"/>
    </row>
    <row r="36" spans="1:21" x14ac:dyDescent="0.35">
      <c r="A36" s="148" t="s">
        <v>219</v>
      </c>
      <c r="B36" s="190">
        <v>24</v>
      </c>
      <c r="C36" s="150" t="s">
        <v>61</v>
      </c>
      <c r="D36" s="151">
        <v>63.21</v>
      </c>
      <c r="E36" s="151">
        <v>6.83</v>
      </c>
      <c r="F36" s="152">
        <v>40.01</v>
      </c>
      <c r="G36" s="153">
        <v>40.74</v>
      </c>
      <c r="H36" s="154"/>
      <c r="I36" s="155" t="s">
        <v>61</v>
      </c>
      <c r="J36" s="151">
        <v>56</v>
      </c>
      <c r="K36" s="151">
        <v>5.23</v>
      </c>
      <c r="L36" s="152">
        <v>33.14</v>
      </c>
      <c r="M36" s="156">
        <v>33.619999999999997</v>
      </c>
      <c r="N36" s="157"/>
      <c r="O36" s="188" t="s">
        <v>61</v>
      </c>
      <c r="P36" s="158">
        <f t="shared" si="0"/>
        <v>7.2100000000000009</v>
      </c>
      <c r="Q36" s="159">
        <v>6.87</v>
      </c>
      <c r="R36" s="159">
        <v>7.12</v>
      </c>
      <c r="S36" s="162">
        <v>0.67400000000000004</v>
      </c>
      <c r="T36" s="3"/>
      <c r="U36" s="3"/>
    </row>
    <row r="37" spans="1:21" x14ac:dyDescent="0.35">
      <c r="A37" s="148" t="s">
        <v>220</v>
      </c>
      <c r="B37" s="190">
        <v>24</v>
      </c>
      <c r="C37" s="150" t="s">
        <v>61</v>
      </c>
      <c r="D37" s="151">
        <v>63.28</v>
      </c>
      <c r="E37" s="151">
        <v>6.83</v>
      </c>
      <c r="F37" s="152">
        <v>41.3</v>
      </c>
      <c r="G37" s="153">
        <v>42.08</v>
      </c>
      <c r="H37" s="154"/>
      <c r="I37" s="155" t="s">
        <v>61</v>
      </c>
      <c r="J37" s="151">
        <v>56.15</v>
      </c>
      <c r="K37" s="151">
        <v>5.23</v>
      </c>
      <c r="L37" s="152">
        <v>32.74</v>
      </c>
      <c r="M37" s="156">
        <v>33.22</v>
      </c>
      <c r="N37" s="157"/>
      <c r="O37" s="188" t="s">
        <v>61</v>
      </c>
      <c r="P37" s="158">
        <f t="shared" si="0"/>
        <v>7.1300000000000026</v>
      </c>
      <c r="Q37" s="159">
        <v>8.56</v>
      </c>
      <c r="R37" s="159">
        <v>8.86</v>
      </c>
      <c r="S37" s="162">
        <v>0.77600000000000002</v>
      </c>
      <c r="T37" s="3"/>
      <c r="U37" s="3"/>
    </row>
    <row r="38" spans="1:21" x14ac:dyDescent="0.35">
      <c r="A38" s="148" t="s">
        <v>221</v>
      </c>
      <c r="B38" s="190">
        <v>24</v>
      </c>
      <c r="C38" s="150" t="s">
        <v>61</v>
      </c>
      <c r="D38" s="151">
        <v>63.25</v>
      </c>
      <c r="E38" s="151">
        <v>6.83</v>
      </c>
      <c r="F38" s="152">
        <v>40.28</v>
      </c>
      <c r="G38" s="153">
        <v>41.02</v>
      </c>
      <c r="H38" s="154"/>
      <c r="I38" s="155" t="s">
        <v>61</v>
      </c>
      <c r="J38" s="151">
        <v>55.93</v>
      </c>
      <c r="K38" s="151">
        <v>5.23</v>
      </c>
      <c r="L38" s="152">
        <v>32.64</v>
      </c>
      <c r="M38" s="156">
        <v>33.119999999999997</v>
      </c>
      <c r="N38" s="157"/>
      <c r="O38" s="188" t="s">
        <v>61</v>
      </c>
      <c r="P38" s="158">
        <f t="shared" si="0"/>
        <v>7.32</v>
      </c>
      <c r="Q38" s="159">
        <v>7.64</v>
      </c>
      <c r="R38" s="159">
        <v>7.9000000000000101</v>
      </c>
      <c r="S38" s="162">
        <v>0.72299999999999998</v>
      </c>
      <c r="T38" s="3"/>
      <c r="U38" s="3"/>
    </row>
    <row r="39" spans="1:21" x14ac:dyDescent="0.35">
      <c r="A39" s="148" t="s">
        <v>222</v>
      </c>
      <c r="B39" s="190">
        <v>24</v>
      </c>
      <c r="C39" s="150" t="s">
        <v>61</v>
      </c>
      <c r="D39" s="151">
        <v>63.23</v>
      </c>
      <c r="E39" s="151">
        <v>6.83</v>
      </c>
      <c r="F39" s="152">
        <v>40.729999999999997</v>
      </c>
      <c r="G39" s="153">
        <v>41.47</v>
      </c>
      <c r="H39" s="154"/>
      <c r="I39" s="155" t="s">
        <v>61</v>
      </c>
      <c r="J39" s="151">
        <v>55.98</v>
      </c>
      <c r="K39" s="151">
        <v>5.23</v>
      </c>
      <c r="L39" s="152">
        <v>32.65</v>
      </c>
      <c r="M39" s="156">
        <v>33.130000000000003</v>
      </c>
      <c r="N39" s="157"/>
      <c r="O39" s="188" t="s">
        <v>61</v>
      </c>
      <c r="P39" s="158">
        <f t="shared" si="0"/>
        <v>7.25</v>
      </c>
      <c r="Q39" s="159">
        <v>8.08</v>
      </c>
      <c r="R39" s="159">
        <v>8.34</v>
      </c>
      <c r="S39" s="162">
        <v>0.747</v>
      </c>
      <c r="T39" s="3"/>
      <c r="U39" s="3"/>
    </row>
    <row r="40" spans="1:21" x14ac:dyDescent="0.35">
      <c r="A40" s="148" t="s">
        <v>223</v>
      </c>
      <c r="B40" s="190">
        <v>24</v>
      </c>
      <c r="C40" s="150" t="s">
        <v>61</v>
      </c>
      <c r="D40" s="151">
        <v>62.82</v>
      </c>
      <c r="E40" s="151">
        <v>6.83</v>
      </c>
      <c r="F40" s="152">
        <v>41.3</v>
      </c>
      <c r="G40" s="153">
        <v>42.02</v>
      </c>
      <c r="H40" s="154"/>
      <c r="I40" s="155" t="s">
        <v>61</v>
      </c>
      <c r="J40" s="151">
        <v>55.78</v>
      </c>
      <c r="K40" s="151">
        <v>5.23</v>
      </c>
      <c r="L40" s="152">
        <v>32.83</v>
      </c>
      <c r="M40" s="156">
        <v>33.31</v>
      </c>
      <c r="N40" s="157"/>
      <c r="O40" s="188" t="s">
        <v>61</v>
      </c>
      <c r="P40" s="158">
        <f t="shared" si="0"/>
        <v>7.0399999999999991</v>
      </c>
      <c r="Q40" s="159">
        <v>8.4700000000000006</v>
      </c>
      <c r="R40" s="159">
        <v>8.7100000000000009</v>
      </c>
      <c r="S40" s="162">
        <v>0.76200000000000001</v>
      </c>
      <c r="T40" s="3"/>
      <c r="U40" s="3"/>
    </row>
    <row r="41" spans="1:21" x14ac:dyDescent="0.35">
      <c r="A41" s="148" t="s">
        <v>224</v>
      </c>
      <c r="B41" s="190">
        <v>24</v>
      </c>
      <c r="C41" s="150" t="s">
        <v>61</v>
      </c>
      <c r="D41" s="151">
        <v>63.15</v>
      </c>
      <c r="E41" s="151">
        <v>6.83</v>
      </c>
      <c r="F41" s="152">
        <v>39.86</v>
      </c>
      <c r="G41" s="153">
        <v>40.6</v>
      </c>
      <c r="H41" s="154"/>
      <c r="I41" s="155" t="s">
        <v>61</v>
      </c>
      <c r="J41" s="151">
        <v>55.88</v>
      </c>
      <c r="K41" s="151">
        <v>5.23</v>
      </c>
      <c r="L41" s="152">
        <v>32.630000000000003</v>
      </c>
      <c r="M41" s="156">
        <v>33.11</v>
      </c>
      <c r="N41" s="157"/>
      <c r="O41" s="188" t="s">
        <v>61</v>
      </c>
      <c r="P41" s="158">
        <f t="shared" si="0"/>
        <v>7.269999999999996</v>
      </c>
      <c r="Q41" s="159">
        <v>7.23</v>
      </c>
      <c r="R41" s="159">
        <v>7.49</v>
      </c>
      <c r="S41" s="162">
        <v>0.69399999999999995</v>
      </c>
      <c r="T41" s="3"/>
      <c r="U41" s="3"/>
    </row>
    <row r="42" spans="1:21" x14ac:dyDescent="0.35">
      <c r="A42" s="148" t="s">
        <v>225</v>
      </c>
      <c r="B42" s="190">
        <v>24</v>
      </c>
      <c r="C42" s="150" t="s">
        <v>61</v>
      </c>
      <c r="D42" s="151">
        <v>63.14</v>
      </c>
      <c r="E42" s="151">
        <v>6.83</v>
      </c>
      <c r="F42" s="152">
        <v>40</v>
      </c>
      <c r="G42" s="153">
        <v>40.74</v>
      </c>
      <c r="H42" s="154"/>
      <c r="I42" s="155" t="s">
        <v>61</v>
      </c>
      <c r="J42" s="151">
        <v>55.85</v>
      </c>
      <c r="K42" s="151">
        <v>5.23</v>
      </c>
      <c r="L42" s="152">
        <v>32.47</v>
      </c>
      <c r="M42" s="156">
        <v>32.950000000000003</v>
      </c>
      <c r="N42" s="157"/>
      <c r="O42" s="188" t="s">
        <v>61</v>
      </c>
      <c r="P42" s="158">
        <f t="shared" si="0"/>
        <v>7.2899999999999991</v>
      </c>
      <c r="Q42" s="159">
        <v>7.53</v>
      </c>
      <c r="R42" s="159">
        <v>7.79</v>
      </c>
      <c r="S42" s="162">
        <v>0.71299999999999997</v>
      </c>
      <c r="T42" s="3"/>
      <c r="U42" s="3"/>
    </row>
    <row r="43" spans="1:21" x14ac:dyDescent="0.35">
      <c r="A43" s="148" t="s">
        <v>226</v>
      </c>
      <c r="B43" s="190">
        <v>24</v>
      </c>
      <c r="C43" s="150" t="s">
        <v>61</v>
      </c>
      <c r="D43" s="151">
        <v>63.09</v>
      </c>
      <c r="E43" s="151">
        <v>6.83</v>
      </c>
      <c r="F43" s="152">
        <v>39.979999999999997</v>
      </c>
      <c r="G43" s="153">
        <v>40.72</v>
      </c>
      <c r="H43" s="154"/>
      <c r="I43" s="155" t="s">
        <v>61</v>
      </c>
      <c r="J43" s="151">
        <v>55.89</v>
      </c>
      <c r="K43" s="151">
        <v>5.23</v>
      </c>
      <c r="L43" s="152">
        <v>32.380000000000003</v>
      </c>
      <c r="M43" s="156">
        <v>32.86</v>
      </c>
      <c r="N43" s="157"/>
      <c r="O43" s="188" t="s">
        <v>61</v>
      </c>
      <c r="P43" s="158">
        <f t="shared" si="0"/>
        <v>7.2000000000000028</v>
      </c>
      <c r="Q43" s="159">
        <v>7.5999999999999899</v>
      </c>
      <c r="R43" s="159">
        <v>7.86</v>
      </c>
      <c r="S43" s="162">
        <v>0.71399999999999997</v>
      </c>
      <c r="T43" s="3"/>
      <c r="U43" s="3"/>
    </row>
    <row r="44" spans="1:21" x14ac:dyDescent="0.35">
      <c r="A44" s="148" t="s">
        <v>227</v>
      </c>
      <c r="B44" s="190">
        <v>24</v>
      </c>
      <c r="C44" s="150" t="s">
        <v>61</v>
      </c>
      <c r="D44" s="151">
        <v>63.21</v>
      </c>
      <c r="E44" s="151">
        <v>6.83</v>
      </c>
      <c r="F44" s="152">
        <v>39.68</v>
      </c>
      <c r="G44" s="153">
        <v>40.4</v>
      </c>
      <c r="H44" s="154"/>
      <c r="I44" s="155" t="s">
        <v>61</v>
      </c>
      <c r="J44" s="151">
        <v>55.9</v>
      </c>
      <c r="K44" s="151">
        <v>5.23</v>
      </c>
      <c r="L44" s="152">
        <v>32.25</v>
      </c>
      <c r="M44" s="156">
        <v>32.729999999999997</v>
      </c>
      <c r="N44" s="157"/>
      <c r="O44" s="188" t="s">
        <v>61</v>
      </c>
      <c r="P44" s="158">
        <f t="shared" si="0"/>
        <v>7.3100000000000023</v>
      </c>
      <c r="Q44" s="159">
        <v>7.43</v>
      </c>
      <c r="R44" s="159">
        <v>7.67</v>
      </c>
      <c r="S44" s="162">
        <v>0.70699999999999996</v>
      </c>
      <c r="T44" s="3"/>
      <c r="U44" s="3"/>
    </row>
    <row r="45" spans="1:21" x14ac:dyDescent="0.35">
      <c r="A45" s="148" t="s">
        <v>228</v>
      </c>
      <c r="B45" s="190">
        <v>24</v>
      </c>
      <c r="C45" s="150" t="s">
        <v>61</v>
      </c>
      <c r="D45" s="151">
        <v>63.31</v>
      </c>
      <c r="E45" s="151">
        <v>6.83</v>
      </c>
      <c r="F45" s="152">
        <v>39.85</v>
      </c>
      <c r="G45" s="153">
        <v>40.549999999999997</v>
      </c>
      <c r="H45" s="154"/>
      <c r="I45" s="155" t="s">
        <v>61</v>
      </c>
      <c r="J45" s="151">
        <v>55.99</v>
      </c>
      <c r="K45" s="151">
        <v>5.23</v>
      </c>
      <c r="L45" s="152">
        <v>32.39</v>
      </c>
      <c r="M45" s="156">
        <v>32.869999999999997</v>
      </c>
      <c r="N45" s="157"/>
      <c r="O45" s="188" t="s">
        <v>61</v>
      </c>
      <c r="P45" s="158">
        <f t="shared" si="0"/>
        <v>7.32</v>
      </c>
      <c r="Q45" s="159">
        <v>7.46</v>
      </c>
      <c r="R45" s="159">
        <v>7.68</v>
      </c>
      <c r="S45" s="162">
        <v>0.71099999999999997</v>
      </c>
      <c r="T45" s="3"/>
      <c r="U45" s="3"/>
    </row>
    <row r="46" spans="1:21" x14ac:dyDescent="0.35">
      <c r="A46" s="148" t="s">
        <v>229</v>
      </c>
      <c r="B46" s="190">
        <v>24</v>
      </c>
      <c r="C46" s="150" t="s">
        <v>61</v>
      </c>
      <c r="D46" s="151">
        <v>63.32</v>
      </c>
      <c r="E46" s="151">
        <v>6.83</v>
      </c>
      <c r="F46" s="152">
        <v>39.92</v>
      </c>
      <c r="G46" s="153">
        <v>40.67</v>
      </c>
      <c r="H46" s="154"/>
      <c r="I46" s="155" t="s">
        <v>61</v>
      </c>
      <c r="J46" s="151">
        <v>56.05</v>
      </c>
      <c r="K46" s="151">
        <v>5.23</v>
      </c>
      <c r="L46" s="152">
        <v>32.42</v>
      </c>
      <c r="M46" s="156">
        <v>32.9</v>
      </c>
      <c r="N46" s="157"/>
      <c r="O46" s="188" t="s">
        <v>61</v>
      </c>
      <c r="P46" s="158">
        <f t="shared" si="0"/>
        <v>7.2700000000000031</v>
      </c>
      <c r="Q46" s="159">
        <v>7.5</v>
      </c>
      <c r="R46" s="159">
        <v>7.77</v>
      </c>
      <c r="S46" s="162">
        <v>0.71199999999999997</v>
      </c>
      <c r="T46" s="3"/>
      <c r="U46" s="3"/>
    </row>
    <row r="47" spans="1:21" x14ac:dyDescent="0.35">
      <c r="A47" s="148" t="s">
        <v>230</v>
      </c>
      <c r="B47" s="190">
        <v>24</v>
      </c>
      <c r="C47" s="150" t="s">
        <v>61</v>
      </c>
      <c r="D47" s="151">
        <v>62.85</v>
      </c>
      <c r="E47" s="151">
        <v>6.83</v>
      </c>
      <c r="F47" s="152">
        <v>41.13</v>
      </c>
      <c r="G47" s="153">
        <v>41.89</v>
      </c>
      <c r="H47" s="154"/>
      <c r="I47" s="155" t="s">
        <v>61</v>
      </c>
      <c r="J47" s="151">
        <v>55.82</v>
      </c>
      <c r="K47" s="151">
        <v>5.23</v>
      </c>
      <c r="L47" s="152">
        <v>32.47</v>
      </c>
      <c r="M47" s="156">
        <v>32.950000000000003</v>
      </c>
      <c r="N47" s="157"/>
      <c r="O47" s="188" t="s">
        <v>61</v>
      </c>
      <c r="P47" s="158">
        <f t="shared" si="0"/>
        <v>7.0300000000000011</v>
      </c>
      <c r="Q47" s="159">
        <v>8.66</v>
      </c>
      <c r="R47" s="159">
        <v>8.94</v>
      </c>
      <c r="S47" s="162">
        <v>0.77300000000000002</v>
      </c>
      <c r="T47" s="3"/>
      <c r="U47" s="3"/>
    </row>
    <row r="48" spans="1:21" x14ac:dyDescent="0.35">
      <c r="A48" s="148" t="s">
        <v>231</v>
      </c>
      <c r="B48" s="190">
        <v>24</v>
      </c>
      <c r="C48" s="150" t="s">
        <v>61</v>
      </c>
      <c r="D48" s="151">
        <v>63.26</v>
      </c>
      <c r="E48" s="151">
        <v>6.83</v>
      </c>
      <c r="F48" s="152">
        <v>39.729999999999997</v>
      </c>
      <c r="G48" s="153">
        <v>40.44</v>
      </c>
      <c r="H48" s="154"/>
      <c r="I48" s="155" t="s">
        <v>61</v>
      </c>
      <c r="J48" s="151">
        <v>55.85</v>
      </c>
      <c r="K48" s="151">
        <v>5.23</v>
      </c>
      <c r="L48" s="152">
        <v>32.14</v>
      </c>
      <c r="M48" s="156">
        <v>32.619999999999997</v>
      </c>
      <c r="N48" s="157"/>
      <c r="O48" s="188" t="s">
        <v>61</v>
      </c>
      <c r="P48" s="158">
        <f t="shared" si="0"/>
        <v>7.4099999999999966</v>
      </c>
      <c r="Q48" s="159">
        <v>7.59</v>
      </c>
      <c r="R48" s="159">
        <v>7.82</v>
      </c>
      <c r="S48" s="162">
        <v>0.71499999999999997</v>
      </c>
      <c r="T48" s="3"/>
      <c r="U48" s="3"/>
    </row>
    <row r="49" spans="1:21" x14ac:dyDescent="0.35">
      <c r="A49" s="148" t="s">
        <v>232</v>
      </c>
      <c r="B49" s="190">
        <v>24</v>
      </c>
      <c r="C49" s="150" t="s">
        <v>61</v>
      </c>
      <c r="D49" s="151">
        <v>63.12</v>
      </c>
      <c r="E49" s="151">
        <v>6.83</v>
      </c>
      <c r="F49" s="152">
        <v>38.94</v>
      </c>
      <c r="G49" s="153">
        <v>39.659999999999997</v>
      </c>
      <c r="H49" s="154"/>
      <c r="I49" s="155" t="s">
        <v>61</v>
      </c>
      <c r="J49" s="151">
        <v>55.73</v>
      </c>
      <c r="K49" s="151">
        <v>5.23</v>
      </c>
      <c r="L49" s="152">
        <v>31.75</v>
      </c>
      <c r="M49" s="156">
        <v>32.229999999999997</v>
      </c>
      <c r="N49" s="157"/>
      <c r="O49" s="188" t="s">
        <v>61</v>
      </c>
      <c r="P49" s="158">
        <f t="shared" si="0"/>
        <v>7.3900000000000006</v>
      </c>
      <c r="Q49" s="159">
        <v>7.19</v>
      </c>
      <c r="R49" s="159">
        <v>7.43</v>
      </c>
      <c r="S49" s="162">
        <v>0.69199999999999995</v>
      </c>
      <c r="T49" s="3"/>
      <c r="U49" s="3"/>
    </row>
    <row r="50" spans="1:21" x14ac:dyDescent="0.35">
      <c r="A50" s="148" t="s">
        <v>233</v>
      </c>
      <c r="B50" s="190">
        <v>24</v>
      </c>
      <c r="C50" s="150" t="s">
        <v>61</v>
      </c>
      <c r="D50" s="151">
        <v>63.24</v>
      </c>
      <c r="E50" s="151">
        <v>6.83</v>
      </c>
      <c r="F50" s="152">
        <v>39.96</v>
      </c>
      <c r="G50" s="153">
        <v>40.68</v>
      </c>
      <c r="H50" s="154"/>
      <c r="I50" s="155" t="s">
        <v>61</v>
      </c>
      <c r="J50" s="151">
        <v>55.98</v>
      </c>
      <c r="K50" s="151">
        <v>5.23</v>
      </c>
      <c r="L50" s="152">
        <v>32.07</v>
      </c>
      <c r="M50" s="156">
        <v>32.549999999999997</v>
      </c>
      <c r="N50" s="157"/>
      <c r="O50" s="188" t="s">
        <v>61</v>
      </c>
      <c r="P50" s="158">
        <f t="shared" si="0"/>
        <v>7.2600000000000051</v>
      </c>
      <c r="Q50" s="159">
        <v>7.89</v>
      </c>
      <c r="R50" s="159">
        <v>8.1300000000000008</v>
      </c>
      <c r="S50" s="162">
        <v>0.73399999999999999</v>
      </c>
      <c r="T50" s="3"/>
      <c r="U50" s="3"/>
    </row>
    <row r="51" spans="1:21" x14ac:dyDescent="0.35">
      <c r="A51" s="148" t="s">
        <v>234</v>
      </c>
      <c r="B51" s="190">
        <v>24</v>
      </c>
      <c r="C51" s="150" t="s">
        <v>61</v>
      </c>
      <c r="D51" s="151">
        <v>63.24</v>
      </c>
      <c r="E51" s="151">
        <v>6.83</v>
      </c>
      <c r="F51" s="152">
        <v>40.200000000000003</v>
      </c>
      <c r="G51" s="153">
        <v>40.94</v>
      </c>
      <c r="H51" s="154"/>
      <c r="I51" s="155" t="s">
        <v>61</v>
      </c>
      <c r="J51" s="151">
        <v>56.04</v>
      </c>
      <c r="K51" s="151">
        <v>5.23</v>
      </c>
      <c r="L51" s="152">
        <v>31.96</v>
      </c>
      <c r="M51" s="156">
        <v>32.44</v>
      </c>
      <c r="N51" s="157"/>
      <c r="O51" s="188" t="s">
        <v>61</v>
      </c>
      <c r="P51" s="158">
        <f t="shared" si="0"/>
        <v>7.2000000000000028</v>
      </c>
      <c r="Q51" s="159">
        <v>8.24</v>
      </c>
      <c r="R51" s="159">
        <v>8.5</v>
      </c>
      <c r="S51" s="162">
        <v>0.751</v>
      </c>
      <c r="T51" s="3"/>
      <c r="U51" s="3"/>
    </row>
    <row r="52" spans="1:21" x14ac:dyDescent="0.35">
      <c r="A52" s="148" t="s">
        <v>235</v>
      </c>
      <c r="B52" s="190">
        <v>24</v>
      </c>
      <c r="C52" s="150" t="s">
        <v>61</v>
      </c>
      <c r="D52" s="151">
        <v>63.32</v>
      </c>
      <c r="E52" s="151">
        <v>6.83</v>
      </c>
      <c r="F52" s="152">
        <v>38.79</v>
      </c>
      <c r="G52" s="153">
        <v>39.479999999999997</v>
      </c>
      <c r="H52" s="154"/>
      <c r="I52" s="155" t="s">
        <v>61</v>
      </c>
      <c r="J52" s="151">
        <v>55.86</v>
      </c>
      <c r="K52" s="151">
        <v>5.23</v>
      </c>
      <c r="L52" s="152">
        <v>32.35</v>
      </c>
      <c r="M52" s="156">
        <v>32.83</v>
      </c>
      <c r="N52" s="157"/>
      <c r="O52" s="188" t="s">
        <v>61</v>
      </c>
      <c r="P52" s="158">
        <f t="shared" si="0"/>
        <v>7.4600000000000009</v>
      </c>
      <c r="Q52" s="159">
        <v>6.44</v>
      </c>
      <c r="R52" s="159">
        <v>6.65</v>
      </c>
      <c r="S52" s="162">
        <v>0.64800000000000002</v>
      </c>
      <c r="T52" s="3"/>
      <c r="U52" s="3"/>
    </row>
    <row r="53" spans="1:21" x14ac:dyDescent="0.35">
      <c r="A53" s="148" t="s">
        <v>6</v>
      </c>
      <c r="B53" s="190" t="s">
        <v>6</v>
      </c>
      <c r="C53" s="150" t="s">
        <v>61</v>
      </c>
      <c r="D53" s="151" t="s">
        <v>6</v>
      </c>
      <c r="E53" s="151" t="s">
        <v>6</v>
      </c>
      <c r="F53" s="152" t="s">
        <v>6</v>
      </c>
      <c r="G53" s="153" t="s">
        <v>6</v>
      </c>
      <c r="H53" s="154"/>
      <c r="I53" s="155" t="s">
        <v>61</v>
      </c>
      <c r="J53" s="151" t="s">
        <v>6</v>
      </c>
      <c r="K53" s="151" t="s">
        <v>6</v>
      </c>
      <c r="L53" s="152" t="s">
        <v>6</v>
      </c>
      <c r="M53" s="156" t="s">
        <v>6</v>
      </c>
      <c r="N53" s="157"/>
      <c r="O53" s="188" t="s">
        <v>6</v>
      </c>
      <c r="P53" s="158" t="str">
        <f t="shared" si="0"/>
        <v/>
      </c>
      <c r="Q53" s="159" t="s">
        <v>6</v>
      </c>
      <c r="R53" s="159" t="s">
        <v>6</v>
      </c>
      <c r="S53" s="162" t="s">
        <v>6</v>
      </c>
      <c r="T53" s="3"/>
      <c r="U53" s="3"/>
    </row>
    <row r="54" spans="1:21" x14ac:dyDescent="0.35">
      <c r="A54" s="148" t="s">
        <v>6</v>
      </c>
      <c r="B54" s="190" t="s">
        <v>6</v>
      </c>
      <c r="C54" s="150" t="s">
        <v>61</v>
      </c>
      <c r="D54" s="151" t="s">
        <v>6</v>
      </c>
      <c r="E54" s="151" t="s">
        <v>6</v>
      </c>
      <c r="F54" s="152" t="s">
        <v>6</v>
      </c>
      <c r="G54" s="153" t="s">
        <v>6</v>
      </c>
      <c r="H54" s="154"/>
      <c r="I54" s="155" t="s">
        <v>61</v>
      </c>
      <c r="J54" s="151" t="s">
        <v>6</v>
      </c>
      <c r="K54" s="151" t="s">
        <v>6</v>
      </c>
      <c r="L54" s="152" t="s">
        <v>6</v>
      </c>
      <c r="M54" s="156" t="s">
        <v>6</v>
      </c>
      <c r="N54" s="157"/>
      <c r="O54" s="188" t="s">
        <v>6</v>
      </c>
      <c r="P54" s="158" t="str">
        <f t="shared" si="0"/>
        <v/>
      </c>
      <c r="Q54" s="159" t="s">
        <v>6</v>
      </c>
      <c r="R54" s="159" t="s">
        <v>6</v>
      </c>
      <c r="S54" s="162" t="s">
        <v>6</v>
      </c>
      <c r="T54" s="3"/>
      <c r="U54" s="3"/>
    </row>
    <row r="55" spans="1:21" x14ac:dyDescent="0.35">
      <c r="A55" s="148" t="s">
        <v>6</v>
      </c>
      <c r="B55" s="190" t="s">
        <v>6</v>
      </c>
      <c r="C55" s="150" t="s">
        <v>61</v>
      </c>
      <c r="D55" s="151" t="s">
        <v>6</v>
      </c>
      <c r="E55" s="151" t="s">
        <v>6</v>
      </c>
      <c r="F55" s="152" t="s">
        <v>6</v>
      </c>
      <c r="G55" s="153" t="s">
        <v>6</v>
      </c>
      <c r="H55" s="154"/>
      <c r="I55" s="155" t="s">
        <v>61</v>
      </c>
      <c r="J55" s="151" t="s">
        <v>6</v>
      </c>
      <c r="K55" s="151" t="s">
        <v>6</v>
      </c>
      <c r="L55" s="152" t="s">
        <v>6</v>
      </c>
      <c r="M55" s="156" t="s">
        <v>6</v>
      </c>
      <c r="N55" s="157"/>
      <c r="O55" s="188" t="s">
        <v>6</v>
      </c>
      <c r="P55" s="158" t="str">
        <f t="shared" si="0"/>
        <v/>
      </c>
      <c r="Q55" s="159" t="s">
        <v>6</v>
      </c>
      <c r="R55" s="159" t="s">
        <v>6</v>
      </c>
      <c r="S55" s="162" t="s">
        <v>6</v>
      </c>
      <c r="T55" s="3"/>
      <c r="U55" s="3"/>
    </row>
    <row r="56" spans="1:21" x14ac:dyDescent="0.35">
      <c r="A56" s="148" t="s">
        <v>6</v>
      </c>
      <c r="B56" s="190" t="s">
        <v>6</v>
      </c>
      <c r="C56" s="150" t="s">
        <v>61</v>
      </c>
      <c r="D56" s="151" t="s">
        <v>6</v>
      </c>
      <c r="E56" s="151" t="s">
        <v>6</v>
      </c>
      <c r="F56" s="152" t="s">
        <v>6</v>
      </c>
      <c r="G56" s="153" t="s">
        <v>6</v>
      </c>
      <c r="H56" s="154"/>
      <c r="I56" s="155" t="s">
        <v>61</v>
      </c>
      <c r="J56" s="151" t="s">
        <v>6</v>
      </c>
      <c r="K56" s="151" t="s">
        <v>6</v>
      </c>
      <c r="L56" s="152" t="s">
        <v>6</v>
      </c>
      <c r="M56" s="156" t="s">
        <v>6</v>
      </c>
      <c r="N56" s="157"/>
      <c r="O56" s="188" t="s">
        <v>6</v>
      </c>
      <c r="P56" s="158" t="str">
        <f t="shared" si="0"/>
        <v/>
      </c>
      <c r="Q56" s="159" t="s">
        <v>6</v>
      </c>
      <c r="R56" s="159" t="s">
        <v>6</v>
      </c>
      <c r="S56" s="162" t="s">
        <v>6</v>
      </c>
      <c r="T56" s="3"/>
      <c r="U56" s="3"/>
    </row>
    <row r="57" spans="1:21" x14ac:dyDescent="0.35">
      <c r="A57" s="148" t="s">
        <v>6</v>
      </c>
      <c r="B57" s="190" t="s">
        <v>6</v>
      </c>
      <c r="C57" s="150" t="s">
        <v>61</v>
      </c>
      <c r="D57" s="151" t="s">
        <v>6</v>
      </c>
      <c r="E57" s="151" t="s">
        <v>6</v>
      </c>
      <c r="F57" s="152" t="s">
        <v>6</v>
      </c>
      <c r="G57" s="153" t="s">
        <v>6</v>
      </c>
      <c r="H57" s="154"/>
      <c r="I57" s="155" t="s">
        <v>61</v>
      </c>
      <c r="J57" s="151" t="s">
        <v>6</v>
      </c>
      <c r="K57" s="151" t="s">
        <v>6</v>
      </c>
      <c r="L57" s="152" t="s">
        <v>6</v>
      </c>
      <c r="M57" s="156" t="s">
        <v>6</v>
      </c>
      <c r="N57" s="157"/>
      <c r="O57" s="188" t="s">
        <v>6</v>
      </c>
      <c r="P57" s="158" t="str">
        <f t="shared" si="0"/>
        <v/>
      </c>
      <c r="Q57" s="159" t="s">
        <v>6</v>
      </c>
      <c r="R57" s="159" t="s">
        <v>6</v>
      </c>
      <c r="S57" s="162" t="s">
        <v>6</v>
      </c>
      <c r="T57" s="3"/>
      <c r="U57" s="3"/>
    </row>
    <row r="58" spans="1:21" x14ac:dyDescent="0.35">
      <c r="A58" s="148" t="s">
        <v>6</v>
      </c>
      <c r="B58" s="190" t="s">
        <v>6</v>
      </c>
      <c r="C58" s="150" t="s">
        <v>61</v>
      </c>
      <c r="D58" s="151" t="s">
        <v>6</v>
      </c>
      <c r="E58" s="151" t="s">
        <v>6</v>
      </c>
      <c r="F58" s="152" t="s">
        <v>6</v>
      </c>
      <c r="G58" s="153" t="s">
        <v>6</v>
      </c>
      <c r="H58" s="154"/>
      <c r="I58" s="155" t="s">
        <v>61</v>
      </c>
      <c r="J58" s="151" t="s">
        <v>6</v>
      </c>
      <c r="K58" s="151" t="s">
        <v>6</v>
      </c>
      <c r="L58" s="152" t="s">
        <v>6</v>
      </c>
      <c r="M58" s="156" t="s">
        <v>6</v>
      </c>
      <c r="N58" s="157"/>
      <c r="O58" s="188" t="s">
        <v>6</v>
      </c>
      <c r="P58" s="158" t="str">
        <f t="shared" si="0"/>
        <v/>
      </c>
      <c r="Q58" s="159" t="s">
        <v>6</v>
      </c>
      <c r="R58" s="159" t="s">
        <v>6</v>
      </c>
      <c r="S58" s="162" t="s">
        <v>6</v>
      </c>
      <c r="T58" s="3"/>
      <c r="U58" s="3"/>
    </row>
    <row r="59" spans="1:21" x14ac:dyDescent="0.35">
      <c r="A59" s="148" t="s">
        <v>6</v>
      </c>
      <c r="B59" s="190" t="s">
        <v>6</v>
      </c>
      <c r="C59" s="150" t="s">
        <v>61</v>
      </c>
      <c r="D59" s="151" t="s">
        <v>6</v>
      </c>
      <c r="E59" s="151" t="s">
        <v>6</v>
      </c>
      <c r="F59" s="152" t="s">
        <v>6</v>
      </c>
      <c r="G59" s="153" t="s">
        <v>6</v>
      </c>
      <c r="H59" s="154"/>
      <c r="I59" s="155" t="s">
        <v>61</v>
      </c>
      <c r="J59" s="151" t="s">
        <v>6</v>
      </c>
      <c r="K59" s="151" t="s">
        <v>6</v>
      </c>
      <c r="L59" s="152" t="s">
        <v>6</v>
      </c>
      <c r="M59" s="156" t="s">
        <v>6</v>
      </c>
      <c r="N59" s="157"/>
      <c r="O59" s="188" t="s">
        <v>6</v>
      </c>
      <c r="P59" s="158" t="str">
        <f t="shared" si="0"/>
        <v/>
      </c>
      <c r="Q59" s="159" t="s">
        <v>6</v>
      </c>
      <c r="R59" s="159" t="s">
        <v>6</v>
      </c>
      <c r="S59" s="162" t="s">
        <v>6</v>
      </c>
      <c r="T59" s="3"/>
      <c r="U59" s="3"/>
    </row>
    <row r="60" spans="1:21" x14ac:dyDescent="0.35">
      <c r="A60" s="148" t="s">
        <v>6</v>
      </c>
      <c r="B60" s="190" t="s">
        <v>6</v>
      </c>
      <c r="C60" s="150" t="s">
        <v>61</v>
      </c>
      <c r="D60" s="151" t="s">
        <v>6</v>
      </c>
      <c r="E60" s="151" t="s">
        <v>6</v>
      </c>
      <c r="F60" s="152" t="s">
        <v>6</v>
      </c>
      <c r="G60" s="153" t="s">
        <v>6</v>
      </c>
      <c r="H60" s="154"/>
      <c r="I60" s="155" t="s">
        <v>61</v>
      </c>
      <c r="J60" s="151" t="s">
        <v>6</v>
      </c>
      <c r="K60" s="151" t="s">
        <v>6</v>
      </c>
      <c r="L60" s="152" t="s">
        <v>6</v>
      </c>
      <c r="M60" s="156" t="s">
        <v>6</v>
      </c>
      <c r="N60" s="157"/>
      <c r="O60" s="188" t="s">
        <v>6</v>
      </c>
      <c r="P60" s="158" t="str">
        <f t="shared" si="0"/>
        <v/>
      </c>
      <c r="Q60" s="159" t="s">
        <v>6</v>
      </c>
      <c r="R60" s="159" t="s">
        <v>6</v>
      </c>
      <c r="S60" s="162" t="s">
        <v>6</v>
      </c>
      <c r="T60" s="3"/>
      <c r="U60" s="3"/>
    </row>
    <row r="61" spans="1:21" x14ac:dyDescent="0.35">
      <c r="A61" s="148" t="s">
        <v>6</v>
      </c>
      <c r="B61" s="190" t="s">
        <v>6</v>
      </c>
      <c r="C61" s="150" t="s">
        <v>61</v>
      </c>
      <c r="D61" s="151" t="s">
        <v>6</v>
      </c>
      <c r="E61" s="151" t="s">
        <v>6</v>
      </c>
      <c r="F61" s="152" t="s">
        <v>6</v>
      </c>
      <c r="G61" s="153" t="s">
        <v>6</v>
      </c>
      <c r="H61" s="154"/>
      <c r="I61" s="155" t="s">
        <v>61</v>
      </c>
      <c r="J61" s="151" t="s">
        <v>6</v>
      </c>
      <c r="K61" s="151" t="s">
        <v>6</v>
      </c>
      <c r="L61" s="152" t="s">
        <v>6</v>
      </c>
      <c r="M61" s="156" t="s">
        <v>6</v>
      </c>
      <c r="N61" s="157"/>
      <c r="O61" s="188" t="s">
        <v>6</v>
      </c>
      <c r="P61" s="158" t="str">
        <f t="shared" si="0"/>
        <v/>
      </c>
      <c r="Q61" s="159" t="s">
        <v>6</v>
      </c>
      <c r="R61" s="159" t="s">
        <v>6</v>
      </c>
      <c r="S61" s="162" t="s">
        <v>6</v>
      </c>
      <c r="T61" s="3"/>
      <c r="U61" s="3"/>
    </row>
    <row r="62" spans="1:21" x14ac:dyDescent="0.35">
      <c r="A62" s="148" t="s">
        <v>6</v>
      </c>
      <c r="B62" s="190" t="s">
        <v>6</v>
      </c>
      <c r="C62" s="150" t="s">
        <v>61</v>
      </c>
      <c r="D62" s="151" t="s">
        <v>6</v>
      </c>
      <c r="E62" s="151" t="s">
        <v>6</v>
      </c>
      <c r="F62" s="152" t="s">
        <v>6</v>
      </c>
      <c r="G62" s="153" t="s">
        <v>6</v>
      </c>
      <c r="H62" s="154"/>
      <c r="I62" s="155" t="s">
        <v>61</v>
      </c>
      <c r="J62" s="151" t="s">
        <v>6</v>
      </c>
      <c r="K62" s="151" t="s">
        <v>6</v>
      </c>
      <c r="L62" s="152" t="s">
        <v>6</v>
      </c>
      <c r="M62" s="156" t="s">
        <v>6</v>
      </c>
      <c r="N62" s="157"/>
      <c r="O62" s="188" t="s">
        <v>6</v>
      </c>
      <c r="P62" s="158" t="str">
        <f t="shared" si="0"/>
        <v/>
      </c>
      <c r="Q62" s="159" t="s">
        <v>6</v>
      </c>
      <c r="R62" s="159" t="s">
        <v>6</v>
      </c>
      <c r="S62" s="162" t="s">
        <v>6</v>
      </c>
      <c r="T62" s="3"/>
      <c r="U62" s="3"/>
    </row>
    <row r="63" spans="1:21" x14ac:dyDescent="0.35">
      <c r="A63" s="148" t="s">
        <v>6</v>
      </c>
      <c r="B63" s="190" t="s">
        <v>6</v>
      </c>
      <c r="C63" s="150" t="s">
        <v>61</v>
      </c>
      <c r="D63" s="151" t="s">
        <v>6</v>
      </c>
      <c r="E63" s="151" t="s">
        <v>6</v>
      </c>
      <c r="F63" s="152" t="s">
        <v>6</v>
      </c>
      <c r="G63" s="153" t="s">
        <v>6</v>
      </c>
      <c r="H63" s="154"/>
      <c r="I63" s="155" t="s">
        <v>61</v>
      </c>
      <c r="J63" s="151" t="s">
        <v>6</v>
      </c>
      <c r="K63" s="151" t="s">
        <v>6</v>
      </c>
      <c r="L63" s="152" t="s">
        <v>6</v>
      </c>
      <c r="M63" s="156" t="s">
        <v>6</v>
      </c>
      <c r="N63" s="157"/>
      <c r="O63" s="188" t="s">
        <v>6</v>
      </c>
      <c r="P63" s="158" t="str">
        <f t="shared" si="0"/>
        <v/>
      </c>
      <c r="Q63" s="159" t="s">
        <v>6</v>
      </c>
      <c r="R63" s="159" t="s">
        <v>6</v>
      </c>
      <c r="S63" s="162" t="s">
        <v>6</v>
      </c>
      <c r="T63" s="3"/>
      <c r="U63" s="3"/>
    </row>
    <row r="64" spans="1:21" x14ac:dyDescent="0.35">
      <c r="A64" s="148" t="s">
        <v>6</v>
      </c>
      <c r="B64" s="190" t="s">
        <v>6</v>
      </c>
      <c r="C64" s="150" t="s">
        <v>61</v>
      </c>
      <c r="D64" s="151" t="s">
        <v>6</v>
      </c>
      <c r="E64" s="151" t="s">
        <v>6</v>
      </c>
      <c r="F64" s="152" t="s">
        <v>6</v>
      </c>
      <c r="G64" s="153" t="s">
        <v>6</v>
      </c>
      <c r="H64" s="154"/>
      <c r="I64" s="155" t="s">
        <v>61</v>
      </c>
      <c r="J64" s="151" t="s">
        <v>6</v>
      </c>
      <c r="K64" s="151" t="s">
        <v>6</v>
      </c>
      <c r="L64" s="152" t="s">
        <v>6</v>
      </c>
      <c r="M64" s="156" t="s">
        <v>6</v>
      </c>
      <c r="N64" s="157"/>
      <c r="O64" s="188" t="s">
        <v>6</v>
      </c>
      <c r="P64" s="158" t="str">
        <f t="shared" si="0"/>
        <v/>
      </c>
      <c r="Q64" s="159" t="s">
        <v>6</v>
      </c>
      <c r="R64" s="159" t="s">
        <v>6</v>
      </c>
      <c r="S64" s="162" t="s">
        <v>6</v>
      </c>
      <c r="T64" s="3"/>
      <c r="U64" s="3"/>
    </row>
    <row r="65" spans="1:21" x14ac:dyDescent="0.35">
      <c r="A65" s="148" t="s">
        <v>6</v>
      </c>
      <c r="B65" s="190" t="s">
        <v>6</v>
      </c>
      <c r="C65" s="150" t="s">
        <v>61</v>
      </c>
      <c r="D65" s="151" t="s">
        <v>6</v>
      </c>
      <c r="E65" s="151" t="s">
        <v>6</v>
      </c>
      <c r="F65" s="152" t="s">
        <v>6</v>
      </c>
      <c r="G65" s="153" t="s">
        <v>6</v>
      </c>
      <c r="H65" s="154"/>
      <c r="I65" s="155" t="s">
        <v>61</v>
      </c>
      <c r="J65" s="151" t="s">
        <v>6</v>
      </c>
      <c r="K65" s="151" t="s">
        <v>6</v>
      </c>
      <c r="L65" s="152" t="s">
        <v>6</v>
      </c>
      <c r="M65" s="156" t="s">
        <v>6</v>
      </c>
      <c r="N65" s="157"/>
      <c r="O65" s="188" t="s">
        <v>6</v>
      </c>
      <c r="P65" s="158" t="str">
        <f t="shared" si="0"/>
        <v/>
      </c>
      <c r="Q65" s="159" t="s">
        <v>6</v>
      </c>
      <c r="R65" s="159" t="s">
        <v>6</v>
      </c>
      <c r="S65" s="162" t="s">
        <v>6</v>
      </c>
      <c r="T65" s="3"/>
      <c r="U65" s="3"/>
    </row>
    <row r="66" spans="1:21" x14ac:dyDescent="0.35">
      <c r="A66" s="148" t="s">
        <v>6</v>
      </c>
      <c r="B66" s="190" t="s">
        <v>6</v>
      </c>
      <c r="C66" s="150" t="s">
        <v>61</v>
      </c>
      <c r="D66" s="151" t="s">
        <v>6</v>
      </c>
      <c r="E66" s="151" t="s">
        <v>6</v>
      </c>
      <c r="F66" s="152" t="s">
        <v>6</v>
      </c>
      <c r="G66" s="153" t="s">
        <v>6</v>
      </c>
      <c r="H66" s="154"/>
      <c r="I66" s="155" t="s">
        <v>61</v>
      </c>
      <c r="J66" s="151" t="s">
        <v>6</v>
      </c>
      <c r="K66" s="151" t="s">
        <v>6</v>
      </c>
      <c r="L66" s="152" t="s">
        <v>6</v>
      </c>
      <c r="M66" s="156" t="s">
        <v>6</v>
      </c>
      <c r="N66" s="157"/>
      <c r="O66" s="188" t="s">
        <v>6</v>
      </c>
      <c r="P66" s="158" t="str">
        <f t="shared" si="0"/>
        <v/>
      </c>
      <c r="Q66" s="159" t="s">
        <v>6</v>
      </c>
      <c r="R66" s="159" t="s">
        <v>6</v>
      </c>
      <c r="S66" s="162" t="s">
        <v>6</v>
      </c>
      <c r="T66" s="3"/>
      <c r="U66" s="3"/>
    </row>
    <row r="67" spans="1:21" x14ac:dyDescent="0.35">
      <c r="A67" s="148" t="s">
        <v>6</v>
      </c>
      <c r="B67" s="190" t="s">
        <v>6</v>
      </c>
      <c r="C67" s="150" t="s">
        <v>61</v>
      </c>
      <c r="D67" s="151" t="s">
        <v>6</v>
      </c>
      <c r="E67" s="151" t="s">
        <v>6</v>
      </c>
      <c r="F67" s="152" t="s">
        <v>6</v>
      </c>
      <c r="G67" s="153" t="s">
        <v>6</v>
      </c>
      <c r="H67" s="154"/>
      <c r="I67" s="155" t="s">
        <v>61</v>
      </c>
      <c r="J67" s="151" t="s">
        <v>6</v>
      </c>
      <c r="K67" s="151" t="s">
        <v>6</v>
      </c>
      <c r="L67" s="152" t="s">
        <v>6</v>
      </c>
      <c r="M67" s="156" t="s">
        <v>6</v>
      </c>
      <c r="N67" s="157"/>
      <c r="O67" s="188" t="s">
        <v>6</v>
      </c>
      <c r="P67" s="158" t="str">
        <f t="shared" si="0"/>
        <v/>
      </c>
      <c r="Q67" s="159" t="s">
        <v>6</v>
      </c>
      <c r="R67" s="159" t="s">
        <v>6</v>
      </c>
      <c r="S67" s="162" t="s">
        <v>6</v>
      </c>
      <c r="T67" s="3"/>
      <c r="U67" s="3"/>
    </row>
    <row r="68" spans="1:21" x14ac:dyDescent="0.35">
      <c r="A68" s="148" t="s">
        <v>6</v>
      </c>
      <c r="B68" s="190" t="s">
        <v>6</v>
      </c>
      <c r="C68" s="150" t="s">
        <v>61</v>
      </c>
      <c r="D68" s="151" t="s">
        <v>6</v>
      </c>
      <c r="E68" s="151" t="s">
        <v>6</v>
      </c>
      <c r="F68" s="152" t="s">
        <v>6</v>
      </c>
      <c r="G68" s="153" t="s">
        <v>6</v>
      </c>
      <c r="H68" s="154"/>
      <c r="I68" s="155" t="s">
        <v>61</v>
      </c>
      <c r="J68" s="151" t="s">
        <v>6</v>
      </c>
      <c r="K68" s="151" t="s">
        <v>6</v>
      </c>
      <c r="L68" s="152" t="s">
        <v>6</v>
      </c>
      <c r="M68" s="156" t="s">
        <v>6</v>
      </c>
      <c r="N68" s="157"/>
      <c r="O68" s="188" t="s">
        <v>6</v>
      </c>
      <c r="P68" s="158" t="str">
        <f t="shared" si="0"/>
        <v/>
      </c>
      <c r="Q68" s="159" t="s">
        <v>6</v>
      </c>
      <c r="R68" s="159" t="s">
        <v>6</v>
      </c>
      <c r="S68" s="162" t="s">
        <v>6</v>
      </c>
      <c r="T68" s="3"/>
      <c r="U68" s="3"/>
    </row>
    <row r="69" spans="1:21" x14ac:dyDescent="0.35">
      <c r="A69" s="148" t="s">
        <v>6</v>
      </c>
      <c r="B69" s="190" t="s">
        <v>6</v>
      </c>
      <c r="C69" s="150" t="s">
        <v>61</v>
      </c>
      <c r="D69" s="151" t="s">
        <v>6</v>
      </c>
      <c r="E69" s="151" t="s">
        <v>6</v>
      </c>
      <c r="F69" s="152" t="s">
        <v>6</v>
      </c>
      <c r="G69" s="153" t="s">
        <v>6</v>
      </c>
      <c r="H69" s="154"/>
      <c r="I69" s="155" t="s">
        <v>61</v>
      </c>
      <c r="J69" s="151" t="s">
        <v>6</v>
      </c>
      <c r="K69" s="151" t="s">
        <v>6</v>
      </c>
      <c r="L69" s="152" t="s">
        <v>6</v>
      </c>
      <c r="M69" s="156" t="s">
        <v>6</v>
      </c>
      <c r="N69" s="157"/>
      <c r="O69" s="188" t="s">
        <v>6</v>
      </c>
      <c r="P69" s="158" t="str">
        <f t="shared" si="0"/>
        <v/>
      </c>
      <c r="Q69" s="159" t="s">
        <v>6</v>
      </c>
      <c r="R69" s="159" t="s">
        <v>6</v>
      </c>
      <c r="S69" s="162" t="s">
        <v>6</v>
      </c>
      <c r="T69" s="3"/>
      <c r="U69" s="3"/>
    </row>
    <row r="70" spans="1:21" x14ac:dyDescent="0.35">
      <c r="A70" s="148" t="s">
        <v>6</v>
      </c>
      <c r="B70" s="190" t="s">
        <v>6</v>
      </c>
      <c r="C70" s="150" t="s">
        <v>61</v>
      </c>
      <c r="D70" s="151" t="s">
        <v>6</v>
      </c>
      <c r="E70" s="151" t="s">
        <v>6</v>
      </c>
      <c r="F70" s="152" t="s">
        <v>6</v>
      </c>
      <c r="G70" s="153" t="s">
        <v>6</v>
      </c>
      <c r="H70" s="154"/>
      <c r="I70" s="155" t="s">
        <v>61</v>
      </c>
      <c r="J70" s="151" t="s">
        <v>6</v>
      </c>
      <c r="K70" s="151" t="s">
        <v>6</v>
      </c>
      <c r="L70" s="152" t="s">
        <v>6</v>
      </c>
      <c r="M70" s="156" t="s">
        <v>6</v>
      </c>
      <c r="N70" s="157"/>
      <c r="O70" s="188" t="s">
        <v>6</v>
      </c>
      <c r="P70" s="158" t="str">
        <f t="shared" si="0"/>
        <v/>
      </c>
      <c r="Q70" s="159" t="s">
        <v>6</v>
      </c>
      <c r="R70" s="159" t="s">
        <v>6</v>
      </c>
      <c r="S70" s="162" t="s">
        <v>6</v>
      </c>
      <c r="T70" s="3"/>
      <c r="U70" s="3"/>
    </row>
    <row r="71" spans="1:21" x14ac:dyDescent="0.35">
      <c r="A71" s="148" t="s">
        <v>6</v>
      </c>
      <c r="B71" s="190" t="s">
        <v>6</v>
      </c>
      <c r="C71" s="150" t="s">
        <v>61</v>
      </c>
      <c r="D71" s="151" t="s">
        <v>6</v>
      </c>
      <c r="E71" s="151" t="s">
        <v>6</v>
      </c>
      <c r="F71" s="152" t="s">
        <v>6</v>
      </c>
      <c r="G71" s="153" t="s">
        <v>6</v>
      </c>
      <c r="H71" s="154"/>
      <c r="I71" s="155" t="s">
        <v>61</v>
      </c>
      <c r="J71" s="151" t="s">
        <v>6</v>
      </c>
      <c r="K71" s="151" t="s">
        <v>6</v>
      </c>
      <c r="L71" s="152" t="s">
        <v>6</v>
      </c>
      <c r="M71" s="156" t="s">
        <v>6</v>
      </c>
      <c r="N71" s="157"/>
      <c r="O71" s="188" t="s">
        <v>6</v>
      </c>
      <c r="P71" s="158" t="str">
        <f t="shared" si="0"/>
        <v/>
      </c>
      <c r="Q71" s="159" t="s">
        <v>6</v>
      </c>
      <c r="R71" s="159" t="s">
        <v>6</v>
      </c>
      <c r="S71" s="162" t="s">
        <v>6</v>
      </c>
      <c r="T71" s="3"/>
      <c r="U71" s="3"/>
    </row>
    <row r="72" spans="1:21" x14ac:dyDescent="0.35">
      <c r="A72" s="148" t="s">
        <v>6</v>
      </c>
      <c r="B72" s="190" t="s">
        <v>6</v>
      </c>
      <c r="C72" s="150" t="s">
        <v>61</v>
      </c>
      <c r="D72" s="151" t="s">
        <v>6</v>
      </c>
      <c r="E72" s="151" t="s">
        <v>6</v>
      </c>
      <c r="F72" s="152" t="s">
        <v>6</v>
      </c>
      <c r="G72" s="153" t="s">
        <v>6</v>
      </c>
      <c r="H72" s="154"/>
      <c r="I72" s="155" t="s">
        <v>61</v>
      </c>
      <c r="J72" s="151" t="s">
        <v>6</v>
      </c>
      <c r="K72" s="151" t="s">
        <v>6</v>
      </c>
      <c r="L72" s="152" t="s">
        <v>6</v>
      </c>
      <c r="M72" s="156" t="s">
        <v>6</v>
      </c>
      <c r="N72" s="157"/>
      <c r="O72" s="188" t="s">
        <v>6</v>
      </c>
      <c r="P72" s="158" t="str">
        <f t="shared" si="0"/>
        <v/>
      </c>
      <c r="Q72" s="159" t="s">
        <v>6</v>
      </c>
      <c r="R72" s="159" t="s">
        <v>6</v>
      </c>
      <c r="S72" s="162" t="s">
        <v>6</v>
      </c>
      <c r="T72" s="3"/>
      <c r="U72" s="3"/>
    </row>
    <row r="73" spans="1:21" x14ac:dyDescent="0.35">
      <c r="A73" s="148" t="s">
        <v>6</v>
      </c>
      <c r="B73" s="190" t="s">
        <v>6</v>
      </c>
      <c r="C73" s="150" t="s">
        <v>61</v>
      </c>
      <c r="D73" s="151" t="s">
        <v>6</v>
      </c>
      <c r="E73" s="151" t="s">
        <v>6</v>
      </c>
      <c r="F73" s="152" t="s">
        <v>6</v>
      </c>
      <c r="G73" s="153" t="s">
        <v>6</v>
      </c>
      <c r="H73" s="154"/>
      <c r="I73" s="155" t="s">
        <v>61</v>
      </c>
      <c r="J73" s="151" t="s">
        <v>6</v>
      </c>
      <c r="K73" s="151" t="s">
        <v>6</v>
      </c>
      <c r="L73" s="152" t="s">
        <v>6</v>
      </c>
      <c r="M73" s="156" t="s">
        <v>6</v>
      </c>
      <c r="N73" s="157"/>
      <c r="O73" s="188" t="s">
        <v>6</v>
      </c>
      <c r="P73" s="158" t="str">
        <f t="shared" si="0"/>
        <v/>
      </c>
      <c r="Q73" s="159" t="s">
        <v>6</v>
      </c>
      <c r="R73" s="159" t="s">
        <v>6</v>
      </c>
      <c r="S73" s="162" t="s">
        <v>6</v>
      </c>
      <c r="T73" s="3"/>
      <c r="U73" s="3"/>
    </row>
    <row r="74" spans="1:21" x14ac:dyDescent="0.35">
      <c r="A74" s="148" t="s">
        <v>6</v>
      </c>
      <c r="B74" s="190" t="s">
        <v>6</v>
      </c>
      <c r="C74" s="150" t="s">
        <v>61</v>
      </c>
      <c r="D74" s="151" t="s">
        <v>6</v>
      </c>
      <c r="E74" s="151" t="s">
        <v>6</v>
      </c>
      <c r="F74" s="152" t="s">
        <v>6</v>
      </c>
      <c r="G74" s="153" t="s">
        <v>6</v>
      </c>
      <c r="H74" s="154"/>
      <c r="I74" s="155" t="s">
        <v>61</v>
      </c>
      <c r="J74" s="151" t="s">
        <v>6</v>
      </c>
      <c r="K74" s="151" t="s">
        <v>6</v>
      </c>
      <c r="L74" s="152" t="s">
        <v>6</v>
      </c>
      <c r="M74" s="156" t="s">
        <v>6</v>
      </c>
      <c r="N74" s="157"/>
      <c r="O74" s="188" t="s">
        <v>6</v>
      </c>
      <c r="P74" s="158" t="str">
        <f t="shared" si="0"/>
        <v/>
      </c>
      <c r="Q74" s="159" t="s">
        <v>6</v>
      </c>
      <c r="R74" s="159" t="s">
        <v>6</v>
      </c>
      <c r="S74" s="162" t="s">
        <v>6</v>
      </c>
      <c r="T74" s="3"/>
      <c r="U74" s="3"/>
    </row>
    <row r="75" spans="1:21" x14ac:dyDescent="0.35">
      <c r="A75" s="148" t="s">
        <v>6</v>
      </c>
      <c r="B75" s="190" t="s">
        <v>6</v>
      </c>
      <c r="C75" s="150" t="s">
        <v>61</v>
      </c>
      <c r="D75" s="151" t="s">
        <v>6</v>
      </c>
      <c r="E75" s="151" t="s">
        <v>6</v>
      </c>
      <c r="F75" s="152" t="s">
        <v>6</v>
      </c>
      <c r="G75" s="153" t="s">
        <v>6</v>
      </c>
      <c r="H75" s="154"/>
      <c r="I75" s="155" t="s">
        <v>61</v>
      </c>
      <c r="J75" s="151" t="s">
        <v>6</v>
      </c>
      <c r="K75" s="151" t="s">
        <v>6</v>
      </c>
      <c r="L75" s="152" t="s">
        <v>6</v>
      </c>
      <c r="M75" s="156" t="s">
        <v>6</v>
      </c>
      <c r="N75" s="157"/>
      <c r="O75" s="188" t="s">
        <v>6</v>
      </c>
      <c r="P75" s="158" t="str">
        <f t="shared" si="0"/>
        <v/>
      </c>
      <c r="Q75" s="159" t="s">
        <v>6</v>
      </c>
      <c r="R75" s="159" t="s">
        <v>6</v>
      </c>
      <c r="S75" s="162" t="s">
        <v>6</v>
      </c>
      <c r="T75" s="3"/>
      <c r="U75" s="3"/>
    </row>
    <row r="76" spans="1:21" x14ac:dyDescent="0.35">
      <c r="A76" s="148" t="s">
        <v>6</v>
      </c>
      <c r="B76" s="190" t="s">
        <v>6</v>
      </c>
      <c r="C76" s="150" t="s">
        <v>61</v>
      </c>
      <c r="D76" s="151" t="s">
        <v>6</v>
      </c>
      <c r="E76" s="151" t="s">
        <v>6</v>
      </c>
      <c r="F76" s="152" t="s">
        <v>6</v>
      </c>
      <c r="G76" s="153" t="s">
        <v>6</v>
      </c>
      <c r="H76" s="154"/>
      <c r="I76" s="155" t="s">
        <v>61</v>
      </c>
      <c r="J76" s="151" t="s">
        <v>6</v>
      </c>
      <c r="K76" s="151" t="s">
        <v>6</v>
      </c>
      <c r="L76" s="152" t="s">
        <v>6</v>
      </c>
      <c r="M76" s="156" t="s">
        <v>6</v>
      </c>
      <c r="N76" s="157"/>
      <c r="O76" s="188" t="s">
        <v>6</v>
      </c>
      <c r="P76" s="158" t="str">
        <f t="shared" si="0"/>
        <v/>
      </c>
      <c r="Q76" s="159" t="s">
        <v>6</v>
      </c>
      <c r="R76" s="159" t="s">
        <v>6</v>
      </c>
      <c r="S76" s="162" t="s">
        <v>6</v>
      </c>
      <c r="T76" s="3"/>
      <c r="U76" s="3"/>
    </row>
    <row r="77" spans="1:21" x14ac:dyDescent="0.35">
      <c r="A77" s="148" t="s">
        <v>6</v>
      </c>
      <c r="B77" s="190" t="s">
        <v>6</v>
      </c>
      <c r="C77" s="150" t="s">
        <v>61</v>
      </c>
      <c r="D77" s="151" t="s">
        <v>6</v>
      </c>
      <c r="E77" s="151" t="s">
        <v>6</v>
      </c>
      <c r="F77" s="152" t="s">
        <v>6</v>
      </c>
      <c r="G77" s="153" t="s">
        <v>6</v>
      </c>
      <c r="H77" s="154"/>
      <c r="I77" s="155" t="s">
        <v>61</v>
      </c>
      <c r="J77" s="151" t="s">
        <v>6</v>
      </c>
      <c r="K77" s="151" t="s">
        <v>6</v>
      </c>
      <c r="L77" s="152" t="s">
        <v>6</v>
      </c>
      <c r="M77" s="156" t="s">
        <v>6</v>
      </c>
      <c r="N77" s="157"/>
      <c r="O77" s="188" t="s">
        <v>6</v>
      </c>
      <c r="P77" s="158" t="str">
        <f t="shared" si="0"/>
        <v/>
      </c>
      <c r="Q77" s="159" t="s">
        <v>6</v>
      </c>
      <c r="R77" s="159" t="s">
        <v>6</v>
      </c>
      <c r="S77" s="162" t="s">
        <v>6</v>
      </c>
      <c r="T77" s="3"/>
      <c r="U77" s="3"/>
    </row>
    <row r="78" spans="1:21" x14ac:dyDescent="0.35">
      <c r="A78" s="148" t="s">
        <v>6</v>
      </c>
      <c r="B78" s="190" t="s">
        <v>6</v>
      </c>
      <c r="C78" s="150" t="s">
        <v>61</v>
      </c>
      <c r="D78" s="151" t="s">
        <v>6</v>
      </c>
      <c r="E78" s="151" t="s">
        <v>6</v>
      </c>
      <c r="F78" s="152" t="s">
        <v>6</v>
      </c>
      <c r="G78" s="153" t="s">
        <v>6</v>
      </c>
      <c r="H78" s="154"/>
      <c r="I78" s="155" t="s">
        <v>61</v>
      </c>
      <c r="J78" s="151" t="s">
        <v>6</v>
      </c>
      <c r="K78" s="151" t="s">
        <v>6</v>
      </c>
      <c r="L78" s="152" t="s">
        <v>6</v>
      </c>
      <c r="M78" s="156" t="s">
        <v>6</v>
      </c>
      <c r="N78" s="157"/>
      <c r="O78" s="188" t="s">
        <v>6</v>
      </c>
      <c r="P78" s="158" t="str">
        <f t="shared" si="0"/>
        <v/>
      </c>
      <c r="Q78" s="159" t="s">
        <v>6</v>
      </c>
      <c r="R78" s="159" t="s">
        <v>6</v>
      </c>
      <c r="S78" s="162" t="s">
        <v>6</v>
      </c>
      <c r="T78" s="3"/>
      <c r="U78" s="3"/>
    </row>
    <row r="79" spans="1:21" x14ac:dyDescent="0.35">
      <c r="A79" s="148" t="s">
        <v>6</v>
      </c>
      <c r="B79" s="190" t="s">
        <v>6</v>
      </c>
      <c r="C79" s="150" t="s">
        <v>61</v>
      </c>
      <c r="D79" s="151" t="s">
        <v>6</v>
      </c>
      <c r="E79" s="151" t="s">
        <v>6</v>
      </c>
      <c r="F79" s="152" t="s">
        <v>6</v>
      </c>
      <c r="G79" s="153" t="s">
        <v>6</v>
      </c>
      <c r="H79" s="154"/>
      <c r="I79" s="155" t="s">
        <v>61</v>
      </c>
      <c r="J79" s="151" t="s">
        <v>6</v>
      </c>
      <c r="K79" s="151" t="s">
        <v>6</v>
      </c>
      <c r="L79" s="152" t="s">
        <v>6</v>
      </c>
      <c r="M79" s="156" t="s">
        <v>6</v>
      </c>
      <c r="N79" s="157"/>
      <c r="O79" s="188" t="s">
        <v>6</v>
      </c>
      <c r="P79" s="158" t="str">
        <f t="shared" si="0"/>
        <v/>
      </c>
      <c r="Q79" s="159" t="s">
        <v>6</v>
      </c>
      <c r="R79" s="159" t="s">
        <v>6</v>
      </c>
      <c r="S79" s="162" t="s">
        <v>6</v>
      </c>
      <c r="T79" s="3"/>
      <c r="U79" s="3"/>
    </row>
    <row r="80" spans="1:21" x14ac:dyDescent="0.35">
      <c r="A80" s="148" t="s">
        <v>6</v>
      </c>
      <c r="B80" s="190" t="s">
        <v>6</v>
      </c>
      <c r="C80" s="150" t="s">
        <v>61</v>
      </c>
      <c r="D80" s="151" t="s">
        <v>6</v>
      </c>
      <c r="E80" s="151" t="s">
        <v>6</v>
      </c>
      <c r="F80" s="152" t="s">
        <v>6</v>
      </c>
      <c r="G80" s="153" t="s">
        <v>6</v>
      </c>
      <c r="H80" s="154"/>
      <c r="I80" s="155" t="s">
        <v>61</v>
      </c>
      <c r="J80" s="151" t="s">
        <v>6</v>
      </c>
      <c r="K80" s="151" t="s">
        <v>6</v>
      </c>
      <c r="L80" s="152" t="s">
        <v>6</v>
      </c>
      <c r="M80" s="156" t="s">
        <v>6</v>
      </c>
      <c r="N80" s="157"/>
      <c r="O80" s="188" t="s">
        <v>6</v>
      </c>
      <c r="P80" s="158" t="str">
        <f t="shared" si="0"/>
        <v/>
      </c>
      <c r="Q80" s="159" t="s">
        <v>6</v>
      </c>
      <c r="R80" s="159" t="s">
        <v>6</v>
      </c>
      <c r="S80" s="162" t="s">
        <v>6</v>
      </c>
      <c r="T80" s="3"/>
      <c r="U80" s="3"/>
    </row>
    <row r="81" spans="1:21" x14ac:dyDescent="0.35">
      <c r="A81" s="148" t="s">
        <v>6</v>
      </c>
      <c r="B81" s="190" t="s">
        <v>6</v>
      </c>
      <c r="C81" s="150" t="s">
        <v>61</v>
      </c>
      <c r="D81" s="151" t="s">
        <v>6</v>
      </c>
      <c r="E81" s="151" t="s">
        <v>6</v>
      </c>
      <c r="F81" s="152" t="s">
        <v>6</v>
      </c>
      <c r="G81" s="153" t="s">
        <v>6</v>
      </c>
      <c r="H81" s="154"/>
      <c r="I81" s="155" t="s">
        <v>61</v>
      </c>
      <c r="J81" s="151" t="s">
        <v>6</v>
      </c>
      <c r="K81" s="151" t="s">
        <v>6</v>
      </c>
      <c r="L81" s="152" t="s">
        <v>6</v>
      </c>
      <c r="M81" s="156" t="s">
        <v>6</v>
      </c>
      <c r="N81" s="157"/>
      <c r="O81" s="188" t="s">
        <v>6</v>
      </c>
      <c r="P81" s="158" t="str">
        <f t="shared" si="0"/>
        <v/>
      </c>
      <c r="Q81" s="159" t="s">
        <v>6</v>
      </c>
      <c r="R81" s="159" t="s">
        <v>6</v>
      </c>
      <c r="S81" s="162" t="s">
        <v>6</v>
      </c>
      <c r="T81" s="3"/>
      <c r="U81" s="3"/>
    </row>
    <row r="82" spans="1:21" x14ac:dyDescent="0.35">
      <c r="A82" s="148" t="s">
        <v>6</v>
      </c>
      <c r="B82" s="190" t="s">
        <v>6</v>
      </c>
      <c r="C82" s="150" t="s">
        <v>61</v>
      </c>
      <c r="D82" s="151" t="s">
        <v>6</v>
      </c>
      <c r="E82" s="151" t="s">
        <v>6</v>
      </c>
      <c r="F82" s="152" t="s">
        <v>6</v>
      </c>
      <c r="G82" s="153" t="s">
        <v>6</v>
      </c>
      <c r="H82" s="154"/>
      <c r="I82" s="155" t="s">
        <v>61</v>
      </c>
      <c r="J82" s="151" t="s">
        <v>6</v>
      </c>
      <c r="K82" s="151" t="s">
        <v>6</v>
      </c>
      <c r="L82" s="152" t="s">
        <v>6</v>
      </c>
      <c r="M82" s="156" t="s">
        <v>6</v>
      </c>
      <c r="N82" s="157"/>
      <c r="O82" s="188" t="s">
        <v>6</v>
      </c>
      <c r="P82" s="158" t="str">
        <f t="shared" si="0"/>
        <v/>
      </c>
      <c r="Q82" s="159" t="s">
        <v>6</v>
      </c>
      <c r="R82" s="159" t="s">
        <v>6</v>
      </c>
      <c r="S82" s="162" t="s">
        <v>6</v>
      </c>
      <c r="T82" s="3"/>
      <c r="U82" s="3"/>
    </row>
    <row r="83" spans="1:21" x14ac:dyDescent="0.35">
      <c r="A83" s="148" t="s">
        <v>6</v>
      </c>
      <c r="B83" s="190" t="s">
        <v>6</v>
      </c>
      <c r="C83" s="150" t="s">
        <v>61</v>
      </c>
      <c r="D83" s="151" t="s">
        <v>6</v>
      </c>
      <c r="E83" s="151" t="s">
        <v>6</v>
      </c>
      <c r="F83" s="152" t="s">
        <v>6</v>
      </c>
      <c r="G83" s="153" t="s">
        <v>6</v>
      </c>
      <c r="H83" s="154"/>
      <c r="I83" s="155" t="s">
        <v>61</v>
      </c>
      <c r="J83" s="151" t="s">
        <v>6</v>
      </c>
      <c r="K83" s="151" t="s">
        <v>6</v>
      </c>
      <c r="L83" s="152" t="s">
        <v>6</v>
      </c>
      <c r="M83" s="156" t="s">
        <v>6</v>
      </c>
      <c r="N83" s="157"/>
      <c r="O83" s="188" t="s">
        <v>6</v>
      </c>
      <c r="P83" s="158" t="str">
        <f t="shared" si="0"/>
        <v/>
      </c>
      <c r="Q83" s="159" t="s">
        <v>6</v>
      </c>
      <c r="R83" s="159" t="s">
        <v>6</v>
      </c>
      <c r="S83" s="162" t="s">
        <v>6</v>
      </c>
      <c r="T83" s="3"/>
      <c r="U83" s="3"/>
    </row>
    <row r="84" spans="1:21" x14ac:dyDescent="0.35">
      <c r="A84" s="148" t="s">
        <v>6</v>
      </c>
      <c r="B84" s="190" t="s">
        <v>6</v>
      </c>
      <c r="C84" s="150" t="s">
        <v>61</v>
      </c>
      <c r="D84" s="151" t="s">
        <v>6</v>
      </c>
      <c r="E84" s="151" t="s">
        <v>6</v>
      </c>
      <c r="F84" s="152" t="s">
        <v>6</v>
      </c>
      <c r="G84" s="153" t="s">
        <v>6</v>
      </c>
      <c r="H84" s="154"/>
      <c r="I84" s="155" t="s">
        <v>61</v>
      </c>
      <c r="J84" s="151" t="s">
        <v>6</v>
      </c>
      <c r="K84" s="151" t="s">
        <v>6</v>
      </c>
      <c r="L84" s="152" t="s">
        <v>6</v>
      </c>
      <c r="M84" s="156" t="s">
        <v>6</v>
      </c>
      <c r="N84" s="157"/>
      <c r="O84" s="188" t="s">
        <v>6</v>
      </c>
      <c r="P84" s="158" t="str">
        <f t="shared" si="0"/>
        <v/>
      </c>
      <c r="Q84" s="159" t="s">
        <v>6</v>
      </c>
      <c r="R84" s="159" t="s">
        <v>6</v>
      </c>
      <c r="S84" s="162" t="s">
        <v>6</v>
      </c>
      <c r="T84" s="3"/>
      <c r="U84" s="3"/>
    </row>
    <row r="85" spans="1:21" x14ac:dyDescent="0.35">
      <c r="A85" s="148" t="s">
        <v>6</v>
      </c>
      <c r="B85" s="190" t="s">
        <v>6</v>
      </c>
      <c r="C85" s="150" t="s">
        <v>61</v>
      </c>
      <c r="D85" s="151" t="s">
        <v>6</v>
      </c>
      <c r="E85" s="151" t="s">
        <v>6</v>
      </c>
      <c r="F85" s="152" t="s">
        <v>6</v>
      </c>
      <c r="G85" s="153" t="s">
        <v>6</v>
      </c>
      <c r="H85" s="154"/>
      <c r="I85" s="155" t="s">
        <v>61</v>
      </c>
      <c r="J85" s="151" t="s">
        <v>6</v>
      </c>
      <c r="K85" s="151" t="s">
        <v>6</v>
      </c>
      <c r="L85" s="152" t="s">
        <v>6</v>
      </c>
      <c r="M85" s="156" t="s">
        <v>6</v>
      </c>
      <c r="N85" s="157"/>
      <c r="O85" s="188" t="s">
        <v>6</v>
      </c>
      <c r="P85" s="158" t="str">
        <f t="shared" si="0"/>
        <v/>
      </c>
      <c r="Q85" s="159" t="s">
        <v>6</v>
      </c>
      <c r="R85" s="159" t="s">
        <v>6</v>
      </c>
      <c r="S85" s="162" t="s">
        <v>6</v>
      </c>
      <c r="T85" s="3"/>
      <c r="U85" s="3"/>
    </row>
    <row r="86" spans="1:21" x14ac:dyDescent="0.35">
      <c r="A86" s="148" t="s">
        <v>6</v>
      </c>
      <c r="B86" s="190" t="s">
        <v>6</v>
      </c>
      <c r="C86" s="150" t="s">
        <v>61</v>
      </c>
      <c r="D86" s="151" t="s">
        <v>6</v>
      </c>
      <c r="E86" s="151" t="s">
        <v>6</v>
      </c>
      <c r="F86" s="152" t="s">
        <v>6</v>
      </c>
      <c r="G86" s="153" t="s">
        <v>6</v>
      </c>
      <c r="H86" s="154"/>
      <c r="I86" s="155" t="s">
        <v>61</v>
      </c>
      <c r="J86" s="151" t="s">
        <v>6</v>
      </c>
      <c r="K86" s="151" t="s">
        <v>6</v>
      </c>
      <c r="L86" s="152" t="s">
        <v>6</v>
      </c>
      <c r="M86" s="156" t="s">
        <v>6</v>
      </c>
      <c r="N86" s="157"/>
      <c r="O86" s="188" t="s">
        <v>6</v>
      </c>
      <c r="P86" s="158" t="str">
        <f t="shared" si="0"/>
        <v/>
      </c>
      <c r="Q86" s="159" t="s">
        <v>6</v>
      </c>
      <c r="R86" s="159" t="s">
        <v>6</v>
      </c>
      <c r="S86" s="162" t="s">
        <v>6</v>
      </c>
      <c r="T86" s="3"/>
      <c r="U86" s="3"/>
    </row>
    <row r="87" spans="1:21" x14ac:dyDescent="0.35">
      <c r="A87" s="148" t="s">
        <v>6</v>
      </c>
      <c r="B87" s="190" t="s">
        <v>6</v>
      </c>
      <c r="C87" s="150" t="s">
        <v>61</v>
      </c>
      <c r="D87" s="151" t="s">
        <v>6</v>
      </c>
      <c r="E87" s="151" t="s">
        <v>6</v>
      </c>
      <c r="F87" s="152" t="s">
        <v>6</v>
      </c>
      <c r="G87" s="153" t="s">
        <v>6</v>
      </c>
      <c r="H87" s="154"/>
      <c r="I87" s="155" t="s">
        <v>61</v>
      </c>
      <c r="J87" s="151" t="s">
        <v>6</v>
      </c>
      <c r="K87" s="151" t="s">
        <v>6</v>
      </c>
      <c r="L87" s="152" t="s">
        <v>6</v>
      </c>
      <c r="M87" s="156" t="s">
        <v>6</v>
      </c>
      <c r="N87" s="157"/>
      <c r="O87" s="188" t="s">
        <v>6</v>
      </c>
      <c r="P87" s="158" t="str">
        <f t="shared" si="0"/>
        <v/>
      </c>
      <c r="Q87" s="159" t="s">
        <v>6</v>
      </c>
      <c r="R87" s="159" t="s">
        <v>6</v>
      </c>
      <c r="S87" s="162" t="s">
        <v>6</v>
      </c>
      <c r="T87" s="3"/>
      <c r="U87" s="3"/>
    </row>
    <row r="88" spans="1:21" x14ac:dyDescent="0.35">
      <c r="A88" s="148" t="s">
        <v>6</v>
      </c>
      <c r="B88" s="190" t="s">
        <v>6</v>
      </c>
      <c r="C88" s="150" t="s">
        <v>61</v>
      </c>
      <c r="D88" s="151" t="s">
        <v>6</v>
      </c>
      <c r="E88" s="151" t="s">
        <v>6</v>
      </c>
      <c r="F88" s="152" t="s">
        <v>6</v>
      </c>
      <c r="G88" s="153" t="s">
        <v>6</v>
      </c>
      <c r="H88" s="154"/>
      <c r="I88" s="155" t="s">
        <v>61</v>
      </c>
      <c r="J88" s="151" t="s">
        <v>6</v>
      </c>
      <c r="K88" s="151" t="s">
        <v>6</v>
      </c>
      <c r="L88" s="152" t="s">
        <v>6</v>
      </c>
      <c r="M88" s="156" t="s">
        <v>6</v>
      </c>
      <c r="N88" s="157"/>
      <c r="O88" s="188" t="s">
        <v>6</v>
      </c>
      <c r="P88" s="158" t="str">
        <f t="shared" si="0"/>
        <v/>
      </c>
      <c r="Q88" s="159" t="s">
        <v>6</v>
      </c>
      <c r="R88" s="159" t="s">
        <v>6</v>
      </c>
      <c r="S88" s="162" t="s">
        <v>6</v>
      </c>
      <c r="T88" s="3"/>
      <c r="U88" s="3"/>
    </row>
    <row r="89" spans="1:21" x14ac:dyDescent="0.35">
      <c r="A89" s="148" t="s">
        <v>6</v>
      </c>
      <c r="B89" s="190" t="s">
        <v>6</v>
      </c>
      <c r="C89" s="150" t="s">
        <v>61</v>
      </c>
      <c r="D89" s="151" t="s">
        <v>6</v>
      </c>
      <c r="E89" s="151" t="s">
        <v>6</v>
      </c>
      <c r="F89" s="152" t="s">
        <v>6</v>
      </c>
      <c r="G89" s="153" t="s">
        <v>6</v>
      </c>
      <c r="H89" s="154"/>
      <c r="I89" s="155" t="s">
        <v>61</v>
      </c>
      <c r="J89" s="151" t="s">
        <v>6</v>
      </c>
      <c r="K89" s="151" t="s">
        <v>6</v>
      </c>
      <c r="L89" s="152" t="s">
        <v>6</v>
      </c>
      <c r="M89" s="156" t="s">
        <v>6</v>
      </c>
      <c r="N89" s="157"/>
      <c r="O89" s="188" t="s">
        <v>6</v>
      </c>
      <c r="P89" s="158" t="str">
        <f t="shared" ref="P89:P94" si="1">IF(OR(D89="",D89="-",J89="",J89="-"),"",D89-J89)</f>
        <v/>
      </c>
      <c r="Q89" s="159" t="s">
        <v>6</v>
      </c>
      <c r="R89" s="159" t="s">
        <v>6</v>
      </c>
      <c r="S89" s="162" t="s">
        <v>6</v>
      </c>
      <c r="T89" s="3"/>
      <c r="U89" s="3"/>
    </row>
    <row r="90" spans="1:21" x14ac:dyDescent="0.35">
      <c r="A90" s="148" t="s">
        <v>6</v>
      </c>
      <c r="B90" s="190" t="s">
        <v>6</v>
      </c>
      <c r="C90" s="150" t="s">
        <v>61</v>
      </c>
      <c r="D90" s="151" t="s">
        <v>6</v>
      </c>
      <c r="E90" s="151" t="s">
        <v>6</v>
      </c>
      <c r="F90" s="152" t="s">
        <v>6</v>
      </c>
      <c r="G90" s="153" t="s">
        <v>6</v>
      </c>
      <c r="H90" s="154"/>
      <c r="I90" s="155" t="s">
        <v>61</v>
      </c>
      <c r="J90" s="151" t="s">
        <v>6</v>
      </c>
      <c r="K90" s="151" t="s">
        <v>6</v>
      </c>
      <c r="L90" s="152" t="s">
        <v>6</v>
      </c>
      <c r="M90" s="156" t="s">
        <v>6</v>
      </c>
      <c r="N90" s="157"/>
      <c r="O90" s="188" t="s">
        <v>6</v>
      </c>
      <c r="P90" s="158" t="str">
        <f t="shared" si="1"/>
        <v/>
      </c>
      <c r="Q90" s="159" t="s">
        <v>6</v>
      </c>
      <c r="R90" s="159" t="s">
        <v>6</v>
      </c>
      <c r="S90" s="162" t="s">
        <v>6</v>
      </c>
      <c r="T90" s="3"/>
      <c r="U90" s="3"/>
    </row>
    <row r="91" spans="1:21" x14ac:dyDescent="0.35">
      <c r="A91" s="148" t="s">
        <v>6</v>
      </c>
      <c r="B91" s="190" t="s">
        <v>6</v>
      </c>
      <c r="C91" s="150" t="s">
        <v>61</v>
      </c>
      <c r="D91" s="151" t="s">
        <v>6</v>
      </c>
      <c r="E91" s="151" t="s">
        <v>6</v>
      </c>
      <c r="F91" s="152" t="s">
        <v>6</v>
      </c>
      <c r="G91" s="153" t="s">
        <v>6</v>
      </c>
      <c r="H91" s="154"/>
      <c r="I91" s="155" t="s">
        <v>61</v>
      </c>
      <c r="J91" s="151" t="s">
        <v>6</v>
      </c>
      <c r="K91" s="151" t="s">
        <v>6</v>
      </c>
      <c r="L91" s="152" t="s">
        <v>6</v>
      </c>
      <c r="M91" s="156" t="s">
        <v>6</v>
      </c>
      <c r="N91" s="157"/>
      <c r="O91" s="188" t="s">
        <v>6</v>
      </c>
      <c r="P91" s="158" t="str">
        <f t="shared" si="1"/>
        <v/>
      </c>
      <c r="Q91" s="159" t="s">
        <v>6</v>
      </c>
      <c r="R91" s="159" t="s">
        <v>6</v>
      </c>
      <c r="S91" s="162" t="s">
        <v>6</v>
      </c>
      <c r="T91" s="3"/>
      <c r="U91" s="3"/>
    </row>
    <row r="92" spans="1:21" x14ac:dyDescent="0.35">
      <c r="A92" s="148" t="s">
        <v>6</v>
      </c>
      <c r="B92" s="190" t="s">
        <v>6</v>
      </c>
      <c r="C92" s="150" t="s">
        <v>61</v>
      </c>
      <c r="D92" s="151" t="s">
        <v>6</v>
      </c>
      <c r="E92" s="151" t="s">
        <v>6</v>
      </c>
      <c r="F92" s="152" t="s">
        <v>6</v>
      </c>
      <c r="G92" s="153" t="s">
        <v>6</v>
      </c>
      <c r="H92" s="154"/>
      <c r="I92" s="155" t="s">
        <v>61</v>
      </c>
      <c r="J92" s="151" t="s">
        <v>6</v>
      </c>
      <c r="K92" s="151" t="s">
        <v>6</v>
      </c>
      <c r="L92" s="152" t="s">
        <v>6</v>
      </c>
      <c r="M92" s="156" t="s">
        <v>6</v>
      </c>
      <c r="N92" s="157"/>
      <c r="O92" s="188" t="s">
        <v>6</v>
      </c>
      <c r="P92" s="158" t="str">
        <f t="shared" si="1"/>
        <v/>
      </c>
      <c r="Q92" s="159" t="s">
        <v>6</v>
      </c>
      <c r="R92" s="159" t="s">
        <v>6</v>
      </c>
      <c r="S92" s="162" t="s">
        <v>6</v>
      </c>
      <c r="T92" s="3"/>
      <c r="U92" s="3"/>
    </row>
    <row r="93" spans="1:21" x14ac:dyDescent="0.35">
      <c r="A93" s="148" t="s">
        <v>6</v>
      </c>
      <c r="B93" s="190" t="s">
        <v>6</v>
      </c>
      <c r="C93" s="150" t="s">
        <v>61</v>
      </c>
      <c r="D93" s="151" t="s">
        <v>6</v>
      </c>
      <c r="E93" s="151" t="s">
        <v>6</v>
      </c>
      <c r="F93" s="152" t="s">
        <v>6</v>
      </c>
      <c r="G93" s="153" t="s">
        <v>6</v>
      </c>
      <c r="H93" s="154"/>
      <c r="I93" s="155" t="s">
        <v>61</v>
      </c>
      <c r="J93" s="151" t="s">
        <v>6</v>
      </c>
      <c r="K93" s="151" t="s">
        <v>6</v>
      </c>
      <c r="L93" s="152" t="s">
        <v>6</v>
      </c>
      <c r="M93" s="156" t="s">
        <v>6</v>
      </c>
      <c r="N93" s="157"/>
      <c r="O93" s="188" t="s">
        <v>6</v>
      </c>
      <c r="P93" s="158" t="str">
        <f t="shared" si="1"/>
        <v/>
      </c>
      <c r="Q93" s="159" t="s">
        <v>6</v>
      </c>
      <c r="R93" s="159" t="s">
        <v>6</v>
      </c>
      <c r="S93" s="162" t="s">
        <v>6</v>
      </c>
      <c r="T93" s="3"/>
      <c r="U93" s="3"/>
    </row>
    <row r="94" spans="1:21" ht="15" thickBot="1" x14ac:dyDescent="0.4">
      <c r="A94" s="148" t="s">
        <v>6</v>
      </c>
      <c r="B94" s="190" t="s">
        <v>6</v>
      </c>
      <c r="C94" s="150" t="s">
        <v>61</v>
      </c>
      <c r="D94" s="151" t="s">
        <v>6</v>
      </c>
      <c r="E94" s="151" t="s">
        <v>6</v>
      </c>
      <c r="F94" s="152" t="s">
        <v>6</v>
      </c>
      <c r="G94" s="153" t="s">
        <v>6</v>
      </c>
      <c r="H94" s="154"/>
      <c r="I94" s="155" t="s">
        <v>61</v>
      </c>
      <c r="J94" s="151" t="s">
        <v>6</v>
      </c>
      <c r="K94" s="151" t="s">
        <v>6</v>
      </c>
      <c r="L94" s="152" t="s">
        <v>6</v>
      </c>
      <c r="M94" s="156" t="s">
        <v>6</v>
      </c>
      <c r="N94" s="157"/>
      <c r="O94" s="188" t="s">
        <v>6</v>
      </c>
      <c r="P94" s="158" t="str">
        <f t="shared" si="1"/>
        <v/>
      </c>
      <c r="Q94" s="159" t="s">
        <v>6</v>
      </c>
      <c r="R94" s="159" t="s">
        <v>6</v>
      </c>
      <c r="S94" s="162" t="s">
        <v>6</v>
      </c>
      <c r="T94" s="3"/>
      <c r="U94" s="3"/>
    </row>
    <row r="95" spans="1:21" x14ac:dyDescent="0.35">
      <c r="A95" s="163" t="s">
        <v>92</v>
      </c>
      <c r="B95" s="191">
        <f>IF(SUM(B25:B94)=0,"-",AVERAGE(B25:B94))</f>
        <v>24</v>
      </c>
      <c r="C95" s="165" t="s">
        <v>61</v>
      </c>
      <c r="D95" s="166">
        <f>IF(SUM(D25:D94)=0,0,AVERAGE(D25:D94))</f>
        <v>63.167142857142849</v>
      </c>
      <c r="E95" s="166">
        <f>IF(SUM(E25:E94)=0,"-",AVERAGE(E25:E94))</f>
        <v>6.8300000000000036</v>
      </c>
      <c r="F95" s="167">
        <f>IF(SUM(F25:F94)=0,"-",AVERAGE(F25:F94))</f>
        <v>39.844642857142851</v>
      </c>
      <c r="G95" s="168">
        <f>IF(SUM(G25:G94)=0,"-",AVERAGE(G25:G94))</f>
        <v>40.571071428571429</v>
      </c>
      <c r="H95" s="167"/>
      <c r="I95" s="169" t="s">
        <v>61</v>
      </c>
      <c r="J95" s="166">
        <f>IF(SUM(J25:J94)=0,0,AVERAGE(J25:J94))</f>
        <v>55.861785714285709</v>
      </c>
      <c r="K95" s="166">
        <f>IF(SUM(K25:K94)=0,"-",AVERAGE(K25:K94))</f>
        <v>5.2300000000000013</v>
      </c>
      <c r="L95" s="167">
        <f>IF(SUM(L25:L94)=0,"-",AVERAGE(L25:L94))</f>
        <v>32.159642857142863</v>
      </c>
      <c r="M95" s="167">
        <f>IF(SUM(M25:M94)=0,"-",AVERAGE(M25:M94))</f>
        <v>32.638928571428572</v>
      </c>
      <c r="N95" s="170"/>
      <c r="O95" s="173" t="str">
        <f>IF(SUM(O25:O94)=0,"-",AVERAGE(O25:O94))</f>
        <v>-</v>
      </c>
      <c r="P95" s="171">
        <f>IF(SUM(P25:P94)=0,"-",AVERAGE(P25:P94))</f>
        <v>7.305357142857142</v>
      </c>
      <c r="Q95" s="168">
        <f>IF(SUM(Q25:Q94)=0,"-",AVERAGE(Q25:Q94))</f>
        <v>7.6850000000000005</v>
      </c>
      <c r="R95" s="168">
        <f>IF(SUM(R25:R94)=0,"-",AVERAGE(R25:R94))</f>
        <v>7.9321428571428587</v>
      </c>
      <c r="S95" s="173">
        <f>IF(SUM(S25:S94)=0,"-",AVERAGE(S25:S94))</f>
        <v>0.72100000000000009</v>
      </c>
      <c r="T95" s="3"/>
      <c r="U95" s="3"/>
    </row>
    <row r="96" spans="1:21" ht="15" thickBot="1" x14ac:dyDescent="0.4">
      <c r="A96" s="174" t="s">
        <v>93</v>
      </c>
      <c r="B96" s="192">
        <f>SUM(B25:B94)</f>
        <v>672</v>
      </c>
      <c r="C96" s="174"/>
      <c r="D96" s="176"/>
      <c r="E96" s="176"/>
      <c r="F96" s="177">
        <f>SUM(F25:F94)</f>
        <v>1115.6499999999999</v>
      </c>
      <c r="G96" s="178">
        <f>SUM(G25:G94)</f>
        <v>1135.99</v>
      </c>
      <c r="H96" s="179"/>
      <c r="I96" s="176"/>
      <c r="J96" s="176"/>
      <c r="K96" s="176"/>
      <c r="L96" s="180">
        <f>SUM(L25:L94)</f>
        <v>900.47000000000014</v>
      </c>
      <c r="M96" s="181">
        <f>SUM(M25:M94)</f>
        <v>913.89</v>
      </c>
      <c r="N96" s="182"/>
      <c r="O96" s="184">
        <f>SUM(O25:O94)</f>
        <v>0</v>
      </c>
      <c r="P96" s="174"/>
      <c r="Q96" s="183">
        <f>SUM(Q25:Q94)</f>
        <v>215.18</v>
      </c>
      <c r="R96" s="183">
        <f>SUM(R25:R94)</f>
        <v>222.10000000000005</v>
      </c>
      <c r="S96" s="184">
        <f>SUM(S25:S94)</f>
        <v>20.188000000000002</v>
      </c>
      <c r="T96" s="3"/>
      <c r="U96" s="3"/>
    </row>
    <row r="97" spans="1:21" x14ac:dyDescent="0.35">
      <c r="A97" s="92">
        <f>70-COUNTIF(A25:A94,"")</f>
        <v>28</v>
      </c>
      <c r="B97" s="92">
        <f>COUNT(B25:B94)</f>
        <v>28</v>
      </c>
      <c r="C97" s="92">
        <f>A97-B97</f>
        <v>0</v>
      </c>
      <c r="D97" s="93" t="s">
        <v>94</v>
      </c>
      <c r="E97" s="93">
        <v>8</v>
      </c>
      <c r="F97" s="94">
        <f>AVERAGE(F46:F52)</f>
        <v>39.81</v>
      </c>
      <c r="G97" s="95"/>
      <c r="H97" s="96"/>
      <c r="I97" s="96"/>
      <c r="J97" s="96"/>
      <c r="K97" s="96"/>
      <c r="L97" s="94">
        <f>AVERAGE(L46:L52)</f>
        <v>32.165714285714287</v>
      </c>
      <c r="M97" s="95"/>
      <c r="N97" s="95"/>
      <c r="O97" s="95"/>
      <c r="P97" s="95"/>
      <c r="Q97" s="94">
        <f>AVERAGE(Q46:Q52)</f>
        <v>7.6442857142857141</v>
      </c>
      <c r="R97" s="94"/>
      <c r="S97" s="97">
        <f>AVERAGE(S46:S52)</f>
        <v>0.71785714285714275</v>
      </c>
      <c r="T97" s="95"/>
      <c r="U97" s="95"/>
    </row>
    <row r="98" spans="1:21" x14ac:dyDescent="0.35">
      <c r="A98" s="22" t="s">
        <v>95</v>
      </c>
      <c r="B98" s="22"/>
      <c r="C98" s="22"/>
      <c r="D98" s="22"/>
      <c r="E98" s="22"/>
      <c r="F98" s="98"/>
      <c r="G98" s="98"/>
      <c r="H98" s="22"/>
      <c r="I98" s="22"/>
      <c r="J98" s="22"/>
      <c r="K98" s="22"/>
      <c r="L98" s="98"/>
      <c r="M98" s="22"/>
      <c r="N98" s="22"/>
      <c r="O98" s="22"/>
      <c r="P98" s="22"/>
      <c r="Q98" s="98">
        <v>0</v>
      </c>
      <c r="R98" s="98">
        <f>IF(R96=0,0,R97*$F$97)</f>
        <v>0</v>
      </c>
      <c r="S98" s="22">
        <v>0</v>
      </c>
      <c r="T98" s="22"/>
      <c r="U98" s="22"/>
    </row>
    <row r="99" spans="1:21" x14ac:dyDescent="0.35">
      <c r="A99" s="99" t="s">
        <v>96</v>
      </c>
      <c r="B99" s="99"/>
      <c r="C99" s="99"/>
      <c r="D99" s="99"/>
      <c r="E99" s="99"/>
      <c r="F99" s="100"/>
      <c r="G99" s="100"/>
      <c r="H99" s="99"/>
      <c r="I99" s="99"/>
      <c r="J99" s="99"/>
      <c r="K99" s="99"/>
      <c r="L99" s="100"/>
      <c r="M99" s="99"/>
      <c r="N99" s="99"/>
      <c r="O99" s="99"/>
      <c r="P99" s="99"/>
      <c r="Q99" s="100">
        <v>0</v>
      </c>
      <c r="R99" s="100">
        <v>0</v>
      </c>
      <c r="S99" s="100">
        <v>0</v>
      </c>
      <c r="T99" s="99"/>
      <c r="U99" s="99"/>
    </row>
    <row r="100" spans="1:21" ht="15.5" x14ac:dyDescent="0.35">
      <c r="A100" s="101" t="s">
        <v>237</v>
      </c>
      <c r="B100" s="101"/>
      <c r="C100" s="101"/>
      <c r="D100" s="101"/>
      <c r="E100" s="101"/>
      <c r="F100" s="102"/>
      <c r="G100" s="103"/>
      <c r="H100" s="101"/>
      <c r="I100" s="101"/>
      <c r="J100" s="101"/>
      <c r="K100" s="101"/>
      <c r="L100" s="102"/>
      <c r="M100" s="101"/>
      <c r="N100" s="101"/>
      <c r="O100" s="101"/>
      <c r="P100" s="101"/>
      <c r="Q100" s="102">
        <f>Q96+Q98-Q99</f>
        <v>215.18</v>
      </c>
      <c r="R100" s="102">
        <f>R96+R98-R99</f>
        <v>222.10000000000005</v>
      </c>
      <c r="S100" s="104">
        <f>S96-M106</f>
        <v>20.188000000000002</v>
      </c>
      <c r="T100" s="115"/>
      <c r="U100" s="115"/>
    </row>
    <row r="101" spans="1:21" x14ac:dyDescent="0.35">
      <c r="A101" s="96"/>
      <c r="B101" s="96"/>
      <c r="C101" s="105"/>
      <c r="D101" s="105"/>
      <c r="E101" s="105"/>
      <c r="F101" s="9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96"/>
      <c r="T101" s="24"/>
      <c r="U101" s="24"/>
    </row>
    <row r="102" spans="1:21" x14ac:dyDescent="0.35">
      <c r="A102" s="106" t="s">
        <v>98</v>
      </c>
      <c r="B102" s="106"/>
      <c r="C102" s="3"/>
      <c r="D102" s="3"/>
      <c r="E102" s="3"/>
      <c r="F102" s="3"/>
      <c r="G102" s="3"/>
      <c r="H102" s="3"/>
      <c r="I102" s="3"/>
      <c r="J102" s="19"/>
      <c r="K102" s="19"/>
      <c r="L102" s="19"/>
      <c r="M102" s="3"/>
      <c r="N102" s="3"/>
      <c r="O102" s="3"/>
      <c r="P102" s="3"/>
      <c r="Q102" s="3"/>
      <c r="R102" s="3"/>
      <c r="S102" s="17"/>
      <c r="T102" s="3"/>
      <c r="U102" s="3"/>
    </row>
    <row r="103" spans="1:2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35">
      <c r="A104" s="3" t="s">
        <v>99</v>
      </c>
      <c r="B104" s="3"/>
      <c r="C104" s="3"/>
      <c r="D104" s="3"/>
      <c r="E104" s="3"/>
      <c r="F104" s="17">
        <f>24*(B97)-B96-B20*24</f>
        <v>0</v>
      </c>
      <c r="G104" s="3" t="s">
        <v>100</v>
      </c>
      <c r="H104" s="3" t="s">
        <v>100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x14ac:dyDescent="0.35">
      <c r="A106" s="1"/>
      <c r="B106" s="2"/>
      <c r="C106" s="3"/>
      <c r="D106" s="4"/>
      <c r="E106" s="3"/>
      <c r="F106" s="5"/>
      <c r="G106" s="5"/>
      <c r="H106" s="5"/>
      <c r="I106" s="5"/>
      <c r="J106" s="5"/>
      <c r="K106" s="5"/>
      <c r="L106" s="5"/>
      <c r="M106" s="5"/>
      <c r="N106" s="4"/>
      <c r="O106" s="3"/>
      <c r="P106" s="3"/>
      <c r="Q106" s="2"/>
      <c r="R106" s="2"/>
      <c r="S106" s="26"/>
      <c r="T106" s="6" t="s">
        <v>108</v>
      </c>
      <c r="U106" s="3"/>
    </row>
    <row r="107" spans="1:21" ht="17.5" x14ac:dyDescent="0.35">
      <c r="A107" s="193" t="s">
        <v>236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7"/>
      <c r="Q107" s="7"/>
      <c r="R107" s="2"/>
      <c r="S107" s="26"/>
      <c r="T107" s="8" t="s">
        <v>248</v>
      </c>
      <c r="U107" s="3"/>
    </row>
    <row r="108" spans="1:21" ht="18" x14ac:dyDescent="0.4">
      <c r="A108" s="9" t="s">
        <v>136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3"/>
      <c r="P108" s="2"/>
      <c r="Q108" s="2"/>
      <c r="R108" s="2"/>
      <c r="S108" s="26"/>
      <c r="T108" s="10" t="s">
        <v>187</v>
      </c>
      <c r="U108" s="3"/>
    </row>
    <row r="109" spans="1:21" ht="17.5" x14ac:dyDescent="0.35">
      <c r="A109" s="11" t="s">
        <v>5</v>
      </c>
      <c r="B109" s="12"/>
      <c r="C109" s="13" t="s">
        <v>138</v>
      </c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3"/>
      <c r="P109" s="12"/>
      <c r="Q109" s="2"/>
      <c r="R109" s="2"/>
      <c r="S109" s="3"/>
      <c r="T109" s="10" t="s">
        <v>7</v>
      </c>
      <c r="U109" s="3"/>
    </row>
    <row r="110" spans="1:21" ht="17.5" x14ac:dyDescent="0.35">
      <c r="A110" s="11" t="s">
        <v>8</v>
      </c>
      <c r="B110" s="3"/>
      <c r="C110" s="13" t="s">
        <v>182</v>
      </c>
      <c r="D110" s="2"/>
      <c r="E110" s="3"/>
      <c r="F110" s="3"/>
      <c r="G110" s="14"/>
      <c r="H110" s="14"/>
      <c r="I110" s="14"/>
      <c r="J110" s="14"/>
      <c r="K110" s="3"/>
      <c r="L110" s="14"/>
      <c r="M110" s="14"/>
      <c r="N110" s="14"/>
      <c r="O110" s="14"/>
      <c r="P110" s="3"/>
      <c r="Q110" s="3"/>
      <c r="R110" s="3"/>
      <c r="S110" s="3"/>
      <c r="T110" s="6" t="s">
        <v>10</v>
      </c>
      <c r="U110" s="6" t="s">
        <v>107</v>
      </c>
    </row>
    <row r="111" spans="1:21" x14ac:dyDescent="0.35">
      <c r="A111" s="15" t="s">
        <v>111</v>
      </c>
      <c r="B111" s="12"/>
      <c r="C111" s="3"/>
      <c r="D111" s="3"/>
      <c r="E111" s="3" t="s">
        <v>12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7"/>
      <c r="Q111" s="17"/>
      <c r="R111" s="17"/>
      <c r="S111" s="3"/>
      <c r="T111" s="18" t="s">
        <v>140</v>
      </c>
    </row>
    <row r="112" spans="1:21" ht="17.5" x14ac:dyDescent="0.35">
      <c r="A112" s="19" t="s">
        <v>14</v>
      </c>
      <c r="B112" s="20"/>
      <c r="C112" s="19"/>
      <c r="D112" s="19"/>
      <c r="E112" s="19"/>
      <c r="F112" s="19"/>
      <c r="G112" s="19"/>
      <c r="H112" s="19"/>
      <c r="I112" s="19"/>
      <c r="J112" s="19"/>
      <c r="K112" s="21"/>
      <c r="L112" s="19"/>
      <c r="M112" s="19"/>
      <c r="N112" s="19"/>
      <c r="O112" s="19"/>
      <c r="P112" s="22"/>
      <c r="Q112" s="22"/>
      <c r="R112" s="22"/>
      <c r="S112" s="19"/>
      <c r="T112" s="108" t="s">
        <v>112</v>
      </c>
    </row>
    <row r="113" spans="1:20" x14ac:dyDescent="0.35">
      <c r="A113" s="3" t="s">
        <v>183</v>
      </c>
      <c r="B113" s="2"/>
      <c r="C113" s="3"/>
      <c r="D113" s="2"/>
      <c r="E113" s="3"/>
      <c r="F113" s="3"/>
      <c r="G113" s="3"/>
      <c r="H113" s="2"/>
      <c r="I113" s="2"/>
      <c r="J113" s="3" t="s">
        <v>19</v>
      </c>
      <c r="K113" s="3"/>
      <c r="L113" s="3"/>
      <c r="M113" s="3" t="s">
        <v>143</v>
      </c>
      <c r="N113" s="3"/>
      <c r="O113" s="3"/>
      <c r="P113" s="3"/>
      <c r="Q113" s="3"/>
      <c r="R113" s="2" t="s">
        <v>21</v>
      </c>
      <c r="S113" s="26"/>
      <c r="T113" s="26"/>
    </row>
    <row r="114" spans="1:20" x14ac:dyDescent="0.3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  <c r="S114" s="25"/>
      <c r="T114" s="25"/>
    </row>
    <row r="115" spans="1:20" x14ac:dyDescent="0.35">
      <c r="A115" s="19" t="s">
        <v>27</v>
      </c>
      <c r="B115" s="19"/>
      <c r="C115" s="19"/>
      <c r="D115" s="2" t="s">
        <v>144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3"/>
      <c r="Q115" s="3"/>
      <c r="R115" s="26"/>
      <c r="S115" s="26"/>
      <c r="T115" s="26"/>
    </row>
    <row r="116" spans="1:20" x14ac:dyDescent="0.35">
      <c r="A116" s="19" t="s">
        <v>184</v>
      </c>
      <c r="B116" s="19"/>
      <c r="C116" s="1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6"/>
      <c r="S116" s="26"/>
      <c r="T116" s="26"/>
    </row>
    <row r="117" spans="1:20" x14ac:dyDescent="0.35">
      <c r="A117" s="19" t="s">
        <v>30</v>
      </c>
      <c r="B117" s="19"/>
      <c r="C117" s="1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6"/>
      <c r="S117" s="26"/>
      <c r="T117" s="26"/>
    </row>
    <row r="118" spans="1:20" x14ac:dyDescent="0.35">
      <c r="A118" s="19" t="s">
        <v>185</v>
      </c>
      <c r="B118" s="19"/>
      <c r="C118" s="1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6"/>
      <c r="R118" s="26"/>
      <c r="S118" s="26"/>
      <c r="T118" s="3"/>
    </row>
    <row r="119" spans="1:20" x14ac:dyDescent="0.35">
      <c r="A119" s="19" t="s">
        <v>186</v>
      </c>
      <c r="B119" s="19"/>
      <c r="C119" s="1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6"/>
      <c r="R119" s="26"/>
      <c r="S119" s="26"/>
      <c r="T119" s="3"/>
    </row>
    <row r="120" spans="1:20" x14ac:dyDescent="0.35">
      <c r="A120" s="19" t="s">
        <v>33</v>
      </c>
      <c r="B120" s="19"/>
      <c r="C120" s="1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6"/>
      <c r="R120" s="26"/>
      <c r="S120" s="26"/>
      <c r="T120" s="3"/>
    </row>
    <row r="121" spans="1:20" x14ac:dyDescent="0.35">
      <c r="A121" s="19"/>
      <c r="B121" s="19"/>
      <c r="C121" s="1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6"/>
      <c r="R121" s="26"/>
      <c r="S121" s="26"/>
      <c r="T121" s="3"/>
    </row>
    <row r="122" spans="1:20" x14ac:dyDescent="0.35">
      <c r="A122" s="19"/>
      <c r="B122" s="19"/>
      <c r="C122" s="1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6"/>
      <c r="R122" s="26"/>
      <c r="S122" s="26"/>
      <c r="T122" s="3"/>
    </row>
    <row r="123" spans="1:20" x14ac:dyDescent="0.35">
      <c r="A123" s="27" t="s">
        <v>34</v>
      </c>
      <c r="B123" s="27">
        <v>0</v>
      </c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6"/>
      <c r="R123" s="26"/>
      <c r="S123" s="26"/>
      <c r="T123" s="3"/>
    </row>
    <row r="124" spans="1:20" ht="15" thickBot="1" x14ac:dyDescent="0.4">
      <c r="A124" s="19"/>
      <c r="B124" s="19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6"/>
      <c r="R124" s="26"/>
      <c r="S124" s="26"/>
      <c r="T124" s="3"/>
    </row>
    <row r="125" spans="1:20" x14ac:dyDescent="0.35">
      <c r="A125" s="120"/>
      <c r="B125" s="121"/>
      <c r="C125" s="194" t="s">
        <v>117</v>
      </c>
      <c r="D125" s="195"/>
      <c r="E125" s="195"/>
      <c r="F125" s="195"/>
      <c r="G125" s="196"/>
      <c r="H125" s="122"/>
      <c r="I125" s="194" t="s">
        <v>118</v>
      </c>
      <c r="J125" s="195"/>
      <c r="K125" s="195"/>
      <c r="L125" s="195"/>
      <c r="M125" s="196"/>
      <c r="N125" s="122"/>
      <c r="O125" s="123"/>
      <c r="P125" s="124"/>
      <c r="Q125" s="122"/>
      <c r="R125" s="125"/>
      <c r="S125" s="126"/>
      <c r="T125" s="127"/>
    </row>
    <row r="126" spans="1:20" x14ac:dyDescent="0.35">
      <c r="A126" s="128" t="s">
        <v>37</v>
      </c>
      <c r="B126" s="129" t="s">
        <v>38</v>
      </c>
      <c r="C126" s="130" t="s">
        <v>119</v>
      </c>
      <c r="D126" s="131" t="s">
        <v>120</v>
      </c>
      <c r="E126" s="40" t="s">
        <v>121</v>
      </c>
      <c r="F126" s="131" t="s">
        <v>122</v>
      </c>
      <c r="G126" s="132" t="s">
        <v>123</v>
      </c>
      <c r="H126" s="19"/>
      <c r="I126" s="130" t="s">
        <v>124</v>
      </c>
      <c r="J126" s="131" t="s">
        <v>125</v>
      </c>
      <c r="K126" s="40" t="s">
        <v>126</v>
      </c>
      <c r="L126" s="131" t="s">
        <v>127</v>
      </c>
      <c r="M126" s="132" t="s">
        <v>128</v>
      </c>
      <c r="N126" s="42"/>
      <c r="O126" s="130" t="s">
        <v>48</v>
      </c>
      <c r="P126" s="133" t="s">
        <v>129</v>
      </c>
      <c r="Q126" s="40" t="s">
        <v>130</v>
      </c>
      <c r="R126" s="134" t="s">
        <v>131</v>
      </c>
      <c r="S126" s="135" t="s">
        <v>132</v>
      </c>
      <c r="T126" s="136" t="s">
        <v>50</v>
      </c>
    </row>
    <row r="127" spans="1:20" ht="15" thickBot="1" x14ac:dyDescent="0.4">
      <c r="A127" s="137"/>
      <c r="B127" s="138"/>
      <c r="C127" s="139" t="s">
        <v>51</v>
      </c>
      <c r="D127" s="140" t="s">
        <v>52</v>
      </c>
      <c r="E127" s="141" t="s">
        <v>53</v>
      </c>
      <c r="F127" s="140" t="s">
        <v>133</v>
      </c>
      <c r="G127" s="142" t="s">
        <v>59</v>
      </c>
      <c r="H127" s="143" t="s">
        <v>55</v>
      </c>
      <c r="I127" s="139" t="s">
        <v>51</v>
      </c>
      <c r="J127" s="140" t="s">
        <v>52</v>
      </c>
      <c r="K127" s="141" t="s">
        <v>53</v>
      </c>
      <c r="L127" s="140" t="s">
        <v>133</v>
      </c>
      <c r="M127" s="142" t="s">
        <v>59</v>
      </c>
      <c r="N127" s="144" t="s">
        <v>56</v>
      </c>
      <c r="O127" s="139" t="s">
        <v>58</v>
      </c>
      <c r="P127" s="145" t="s">
        <v>133</v>
      </c>
      <c r="Q127" s="141" t="s">
        <v>133</v>
      </c>
      <c r="R127" s="140" t="s">
        <v>133</v>
      </c>
      <c r="S127" s="146" t="s">
        <v>133</v>
      </c>
      <c r="T127" s="147" t="s">
        <v>59</v>
      </c>
    </row>
    <row r="128" spans="1:20" x14ac:dyDescent="0.35">
      <c r="A128" s="148" t="s">
        <v>208</v>
      </c>
      <c r="B128" s="149">
        <v>24</v>
      </c>
      <c r="C128" s="150" t="s">
        <v>61</v>
      </c>
      <c r="D128" s="151">
        <v>85.12</v>
      </c>
      <c r="E128" s="151">
        <v>6.73</v>
      </c>
      <c r="F128" s="152">
        <v>104.73</v>
      </c>
      <c r="G128" s="153" t="s">
        <v>61</v>
      </c>
      <c r="H128" s="154"/>
      <c r="I128" s="155" t="s">
        <v>61</v>
      </c>
      <c r="J128" s="151">
        <v>58.86</v>
      </c>
      <c r="K128" s="151">
        <v>4.53</v>
      </c>
      <c r="L128" s="152">
        <v>102.95</v>
      </c>
      <c r="M128" s="156" t="s">
        <v>61</v>
      </c>
      <c r="N128" s="157"/>
      <c r="O128" s="158">
        <f t="shared" ref="O128:O191" si="2">IF(OR(D128="",D128="-",J128="",J128="-"),"",D128-J128)</f>
        <v>26.260000000000005</v>
      </c>
      <c r="P128" s="159">
        <v>1.78</v>
      </c>
      <c r="Q128" s="160" t="s">
        <v>61</v>
      </c>
      <c r="R128" s="151" t="s">
        <v>61</v>
      </c>
      <c r="S128" s="161" t="s">
        <v>61</v>
      </c>
      <c r="T128" s="162">
        <v>2.8620000000000001</v>
      </c>
    </row>
    <row r="129" spans="1:20" x14ac:dyDescent="0.35">
      <c r="A129" s="148" t="s">
        <v>209</v>
      </c>
      <c r="B129" s="149">
        <v>24</v>
      </c>
      <c r="C129" s="150" t="s">
        <v>61</v>
      </c>
      <c r="D129" s="151">
        <v>79.239999999999995</v>
      </c>
      <c r="E129" s="151">
        <v>6.73</v>
      </c>
      <c r="F129" s="152">
        <v>104.63</v>
      </c>
      <c r="G129" s="153" t="s">
        <v>61</v>
      </c>
      <c r="H129" s="154"/>
      <c r="I129" s="155" t="s">
        <v>61</v>
      </c>
      <c r="J129" s="151">
        <v>55.77</v>
      </c>
      <c r="K129" s="151">
        <v>4.53</v>
      </c>
      <c r="L129" s="152">
        <v>102.86</v>
      </c>
      <c r="M129" s="156" t="s">
        <v>61</v>
      </c>
      <c r="N129" s="157"/>
      <c r="O129" s="158">
        <f t="shared" si="2"/>
        <v>23.469999999999992</v>
      </c>
      <c r="P129" s="159">
        <v>1.77</v>
      </c>
      <c r="Q129" s="160" t="s">
        <v>61</v>
      </c>
      <c r="R129" s="151" t="s">
        <v>61</v>
      </c>
      <c r="S129" s="161" t="s">
        <v>61</v>
      </c>
      <c r="T129" s="162">
        <v>2.5579999999999998</v>
      </c>
    </row>
    <row r="130" spans="1:20" x14ac:dyDescent="0.35">
      <c r="A130" s="148" t="s">
        <v>210</v>
      </c>
      <c r="B130" s="149">
        <v>24</v>
      </c>
      <c r="C130" s="150" t="s">
        <v>61</v>
      </c>
      <c r="D130" s="151">
        <v>79.89</v>
      </c>
      <c r="E130" s="151">
        <v>6.73</v>
      </c>
      <c r="F130" s="152">
        <v>104.22</v>
      </c>
      <c r="G130" s="153" t="s">
        <v>61</v>
      </c>
      <c r="H130" s="154"/>
      <c r="I130" s="155" t="s">
        <v>61</v>
      </c>
      <c r="J130" s="151">
        <v>56.05</v>
      </c>
      <c r="K130" s="151">
        <v>4.53</v>
      </c>
      <c r="L130" s="152">
        <v>102.44</v>
      </c>
      <c r="M130" s="156" t="s">
        <v>61</v>
      </c>
      <c r="N130" s="157"/>
      <c r="O130" s="158">
        <f t="shared" si="2"/>
        <v>23.840000000000003</v>
      </c>
      <c r="P130" s="159">
        <v>1.78</v>
      </c>
      <c r="Q130" s="160" t="s">
        <v>61</v>
      </c>
      <c r="R130" s="151" t="s">
        <v>61</v>
      </c>
      <c r="S130" s="161" t="s">
        <v>61</v>
      </c>
      <c r="T130" s="162">
        <v>2.5870000000000002</v>
      </c>
    </row>
    <row r="131" spans="1:20" x14ac:dyDescent="0.35">
      <c r="A131" s="148" t="s">
        <v>211</v>
      </c>
      <c r="B131" s="149">
        <v>24</v>
      </c>
      <c r="C131" s="150" t="s">
        <v>61</v>
      </c>
      <c r="D131" s="151">
        <v>87.48</v>
      </c>
      <c r="E131" s="151">
        <v>6.73</v>
      </c>
      <c r="F131" s="152">
        <v>102.94</v>
      </c>
      <c r="G131" s="153" t="s">
        <v>61</v>
      </c>
      <c r="H131" s="154"/>
      <c r="I131" s="155" t="s">
        <v>61</v>
      </c>
      <c r="J131" s="151">
        <v>59.75</v>
      </c>
      <c r="K131" s="151">
        <v>4.53</v>
      </c>
      <c r="L131" s="152">
        <v>101.18</v>
      </c>
      <c r="M131" s="156" t="s">
        <v>61</v>
      </c>
      <c r="N131" s="157"/>
      <c r="O131" s="158">
        <f t="shared" si="2"/>
        <v>27.730000000000004</v>
      </c>
      <c r="P131" s="159">
        <v>1.76</v>
      </c>
      <c r="Q131" s="160" t="s">
        <v>61</v>
      </c>
      <c r="R131" s="151" t="s">
        <v>61</v>
      </c>
      <c r="S131" s="161" t="s">
        <v>61</v>
      </c>
      <c r="T131" s="162">
        <v>2.9649999999999999</v>
      </c>
    </row>
    <row r="132" spans="1:20" x14ac:dyDescent="0.35">
      <c r="A132" s="148" t="s">
        <v>212</v>
      </c>
      <c r="B132" s="149">
        <v>24</v>
      </c>
      <c r="C132" s="150" t="s">
        <v>61</v>
      </c>
      <c r="D132" s="151">
        <v>85.67</v>
      </c>
      <c r="E132" s="151">
        <v>6.73</v>
      </c>
      <c r="F132" s="152">
        <v>104.99</v>
      </c>
      <c r="G132" s="153" t="s">
        <v>61</v>
      </c>
      <c r="H132" s="154"/>
      <c r="I132" s="155" t="s">
        <v>61</v>
      </c>
      <c r="J132" s="151">
        <v>59.05</v>
      </c>
      <c r="K132" s="151">
        <v>4.53</v>
      </c>
      <c r="L132" s="152">
        <v>103.16</v>
      </c>
      <c r="M132" s="156" t="s">
        <v>61</v>
      </c>
      <c r="N132" s="157"/>
      <c r="O132" s="158">
        <f t="shared" si="2"/>
        <v>26.620000000000005</v>
      </c>
      <c r="P132" s="159">
        <v>1.83</v>
      </c>
      <c r="Q132" s="160" t="s">
        <v>61</v>
      </c>
      <c r="R132" s="151" t="s">
        <v>61</v>
      </c>
      <c r="S132" s="161" t="s">
        <v>61</v>
      </c>
      <c r="T132" s="162">
        <v>2.9060000000000001</v>
      </c>
    </row>
    <row r="133" spans="1:20" x14ac:dyDescent="0.35">
      <c r="A133" s="148" t="s">
        <v>213</v>
      </c>
      <c r="B133" s="149">
        <v>24</v>
      </c>
      <c r="C133" s="150" t="s">
        <v>61</v>
      </c>
      <c r="D133" s="151">
        <v>85.16</v>
      </c>
      <c r="E133" s="151">
        <v>6.73</v>
      </c>
      <c r="F133" s="152">
        <v>104.62</v>
      </c>
      <c r="G133" s="153" t="s">
        <v>61</v>
      </c>
      <c r="H133" s="154"/>
      <c r="I133" s="155" t="s">
        <v>61</v>
      </c>
      <c r="J133" s="151">
        <v>58.74</v>
      </c>
      <c r="K133" s="151">
        <v>4.53</v>
      </c>
      <c r="L133" s="152">
        <v>102.85</v>
      </c>
      <c r="M133" s="156" t="s">
        <v>61</v>
      </c>
      <c r="N133" s="157"/>
      <c r="O133" s="158">
        <f t="shared" si="2"/>
        <v>26.419999999999995</v>
      </c>
      <c r="P133" s="159">
        <v>1.77</v>
      </c>
      <c r="Q133" s="160" t="s">
        <v>61</v>
      </c>
      <c r="R133" s="151" t="s">
        <v>61</v>
      </c>
      <c r="S133" s="161" t="s">
        <v>61</v>
      </c>
      <c r="T133" s="162">
        <v>2.8730000000000002</v>
      </c>
    </row>
    <row r="134" spans="1:20" x14ac:dyDescent="0.35">
      <c r="A134" s="148" t="s">
        <v>214</v>
      </c>
      <c r="B134" s="149">
        <v>24</v>
      </c>
      <c r="C134" s="150" t="s">
        <v>61</v>
      </c>
      <c r="D134" s="151">
        <v>80.760000000000005</v>
      </c>
      <c r="E134" s="151">
        <v>6.73</v>
      </c>
      <c r="F134" s="152">
        <v>104.47</v>
      </c>
      <c r="G134" s="153" t="s">
        <v>61</v>
      </c>
      <c r="H134" s="154"/>
      <c r="I134" s="155" t="s">
        <v>61</v>
      </c>
      <c r="J134" s="151">
        <v>56.49</v>
      </c>
      <c r="K134" s="151">
        <v>4.53</v>
      </c>
      <c r="L134" s="152">
        <v>102.66</v>
      </c>
      <c r="M134" s="156" t="s">
        <v>61</v>
      </c>
      <c r="N134" s="157"/>
      <c r="O134" s="158">
        <f t="shared" si="2"/>
        <v>24.270000000000003</v>
      </c>
      <c r="P134" s="159">
        <v>1.81</v>
      </c>
      <c r="Q134" s="160" t="s">
        <v>61</v>
      </c>
      <c r="R134" s="151" t="s">
        <v>61</v>
      </c>
      <c r="S134" s="161" t="s">
        <v>61</v>
      </c>
      <c r="T134" s="162">
        <v>2.637</v>
      </c>
    </row>
    <row r="135" spans="1:20" x14ac:dyDescent="0.35">
      <c r="A135" s="148" t="s">
        <v>215</v>
      </c>
      <c r="B135" s="149">
        <v>24</v>
      </c>
      <c r="C135" s="150" t="s">
        <v>61</v>
      </c>
      <c r="D135" s="151">
        <v>74.739999999999995</v>
      </c>
      <c r="E135" s="151">
        <v>6.73</v>
      </c>
      <c r="F135" s="152">
        <v>105.06</v>
      </c>
      <c r="G135" s="153" t="s">
        <v>61</v>
      </c>
      <c r="H135" s="154"/>
      <c r="I135" s="155" t="s">
        <v>61</v>
      </c>
      <c r="J135" s="151">
        <v>53.29</v>
      </c>
      <c r="K135" s="151">
        <v>4.53</v>
      </c>
      <c r="L135" s="152">
        <v>103.28</v>
      </c>
      <c r="M135" s="156" t="s">
        <v>61</v>
      </c>
      <c r="N135" s="157"/>
      <c r="O135" s="158">
        <f t="shared" si="2"/>
        <v>21.449999999999996</v>
      </c>
      <c r="P135" s="159">
        <v>1.78</v>
      </c>
      <c r="Q135" s="160" t="s">
        <v>61</v>
      </c>
      <c r="R135" s="151" t="s">
        <v>61</v>
      </c>
      <c r="S135" s="161" t="s">
        <v>61</v>
      </c>
      <c r="T135" s="162">
        <v>2.3479999999999999</v>
      </c>
    </row>
    <row r="136" spans="1:20" x14ac:dyDescent="0.35">
      <c r="A136" s="148" t="s">
        <v>216</v>
      </c>
      <c r="B136" s="149">
        <v>24</v>
      </c>
      <c r="C136" s="150" t="s">
        <v>61</v>
      </c>
      <c r="D136" s="151">
        <v>77.44</v>
      </c>
      <c r="E136" s="151">
        <v>6.73</v>
      </c>
      <c r="F136" s="152">
        <v>103.05</v>
      </c>
      <c r="G136" s="153" t="s">
        <v>61</v>
      </c>
      <c r="H136" s="154"/>
      <c r="I136" s="155" t="s">
        <v>61</v>
      </c>
      <c r="J136" s="151">
        <v>54.66</v>
      </c>
      <c r="K136" s="151">
        <v>4.53</v>
      </c>
      <c r="L136" s="152">
        <v>101.32</v>
      </c>
      <c r="M136" s="156" t="s">
        <v>61</v>
      </c>
      <c r="N136" s="157"/>
      <c r="O136" s="158">
        <f t="shared" si="2"/>
        <v>22.78</v>
      </c>
      <c r="P136" s="159">
        <v>1.73</v>
      </c>
      <c r="Q136" s="160" t="s">
        <v>61</v>
      </c>
      <c r="R136" s="151" t="s">
        <v>61</v>
      </c>
      <c r="S136" s="161" t="s">
        <v>61</v>
      </c>
      <c r="T136" s="162">
        <v>2.4460000000000002</v>
      </c>
    </row>
    <row r="137" spans="1:20" x14ac:dyDescent="0.35">
      <c r="A137" s="148" t="s">
        <v>217</v>
      </c>
      <c r="B137" s="149">
        <v>24</v>
      </c>
      <c r="C137" s="150" t="s">
        <v>61</v>
      </c>
      <c r="D137" s="151">
        <v>75.37</v>
      </c>
      <c r="E137" s="151">
        <v>6.73</v>
      </c>
      <c r="F137" s="152">
        <v>104.99</v>
      </c>
      <c r="G137" s="153" t="s">
        <v>61</v>
      </c>
      <c r="H137" s="154"/>
      <c r="I137" s="155" t="s">
        <v>61</v>
      </c>
      <c r="J137" s="151">
        <v>53.69</v>
      </c>
      <c r="K137" s="151">
        <v>4.53</v>
      </c>
      <c r="L137" s="152">
        <v>103.23</v>
      </c>
      <c r="M137" s="156" t="s">
        <v>61</v>
      </c>
      <c r="N137" s="157"/>
      <c r="O137" s="158">
        <f t="shared" si="2"/>
        <v>21.680000000000007</v>
      </c>
      <c r="P137" s="159">
        <v>1.76</v>
      </c>
      <c r="Q137" s="160" t="s">
        <v>61</v>
      </c>
      <c r="R137" s="151" t="s">
        <v>61</v>
      </c>
      <c r="S137" s="161" t="s">
        <v>61</v>
      </c>
      <c r="T137" s="162">
        <v>2.3719999999999999</v>
      </c>
    </row>
    <row r="138" spans="1:20" x14ac:dyDescent="0.35">
      <c r="A138" s="148" t="s">
        <v>218</v>
      </c>
      <c r="B138" s="149">
        <v>24</v>
      </c>
      <c r="C138" s="150" t="s">
        <v>61</v>
      </c>
      <c r="D138" s="151">
        <v>76.2</v>
      </c>
      <c r="E138" s="151">
        <v>6.73</v>
      </c>
      <c r="F138" s="152">
        <v>104.81</v>
      </c>
      <c r="G138" s="153" t="s">
        <v>61</v>
      </c>
      <c r="H138" s="154"/>
      <c r="I138" s="155" t="s">
        <v>61</v>
      </c>
      <c r="J138" s="151">
        <v>54.29</v>
      </c>
      <c r="K138" s="151">
        <v>4.53</v>
      </c>
      <c r="L138" s="152">
        <v>103.03</v>
      </c>
      <c r="M138" s="156" t="s">
        <v>61</v>
      </c>
      <c r="N138" s="157"/>
      <c r="O138" s="158">
        <f t="shared" si="2"/>
        <v>21.910000000000004</v>
      </c>
      <c r="P138" s="159">
        <v>1.78</v>
      </c>
      <c r="Q138" s="160" t="s">
        <v>61</v>
      </c>
      <c r="R138" s="151" t="s">
        <v>61</v>
      </c>
      <c r="S138" s="161" t="s">
        <v>61</v>
      </c>
      <c r="T138" s="162">
        <v>2.395</v>
      </c>
    </row>
    <row r="139" spans="1:20" x14ac:dyDescent="0.35">
      <c r="A139" s="148" t="s">
        <v>219</v>
      </c>
      <c r="B139" s="149">
        <v>24</v>
      </c>
      <c r="C139" s="150" t="s">
        <v>61</v>
      </c>
      <c r="D139" s="151">
        <v>72.19</v>
      </c>
      <c r="E139" s="151">
        <v>6.73</v>
      </c>
      <c r="F139" s="152">
        <v>104.69</v>
      </c>
      <c r="G139" s="153" t="s">
        <v>61</v>
      </c>
      <c r="H139" s="154"/>
      <c r="I139" s="155" t="s">
        <v>61</v>
      </c>
      <c r="J139" s="151">
        <v>52.03</v>
      </c>
      <c r="K139" s="151">
        <v>4.53</v>
      </c>
      <c r="L139" s="152">
        <v>102.94</v>
      </c>
      <c r="M139" s="156" t="s">
        <v>61</v>
      </c>
      <c r="N139" s="157"/>
      <c r="O139" s="158">
        <f t="shared" si="2"/>
        <v>20.159999999999997</v>
      </c>
      <c r="P139" s="159">
        <v>1.75</v>
      </c>
      <c r="Q139" s="160" t="s">
        <v>61</v>
      </c>
      <c r="R139" s="151" t="s">
        <v>61</v>
      </c>
      <c r="S139" s="161" t="s">
        <v>61</v>
      </c>
      <c r="T139" s="162">
        <v>2.2050000000000001</v>
      </c>
    </row>
    <row r="140" spans="1:20" x14ac:dyDescent="0.35">
      <c r="A140" s="148" t="s">
        <v>220</v>
      </c>
      <c r="B140" s="149">
        <v>24</v>
      </c>
      <c r="C140" s="150" t="s">
        <v>61</v>
      </c>
      <c r="D140" s="151">
        <v>68.62</v>
      </c>
      <c r="E140" s="151">
        <v>6.73</v>
      </c>
      <c r="F140" s="152">
        <v>105.19</v>
      </c>
      <c r="G140" s="153" t="s">
        <v>61</v>
      </c>
      <c r="H140" s="154"/>
      <c r="I140" s="155" t="s">
        <v>61</v>
      </c>
      <c r="J140" s="151">
        <v>50.01</v>
      </c>
      <c r="K140" s="151">
        <v>4.53</v>
      </c>
      <c r="L140" s="152">
        <v>103.45</v>
      </c>
      <c r="M140" s="156" t="s">
        <v>61</v>
      </c>
      <c r="N140" s="157"/>
      <c r="O140" s="158">
        <f t="shared" si="2"/>
        <v>18.610000000000007</v>
      </c>
      <c r="P140" s="159">
        <v>1.74</v>
      </c>
      <c r="Q140" s="160" t="s">
        <v>61</v>
      </c>
      <c r="R140" s="151" t="s">
        <v>61</v>
      </c>
      <c r="S140" s="161" t="s">
        <v>61</v>
      </c>
      <c r="T140" s="162">
        <v>2.0430000000000001</v>
      </c>
    </row>
    <row r="141" spans="1:20" x14ac:dyDescent="0.35">
      <c r="A141" s="148" t="s">
        <v>221</v>
      </c>
      <c r="B141" s="149">
        <v>24</v>
      </c>
      <c r="C141" s="150" t="s">
        <v>61</v>
      </c>
      <c r="D141" s="151">
        <v>62.64</v>
      </c>
      <c r="E141" s="151">
        <v>6.73</v>
      </c>
      <c r="F141" s="152">
        <v>105.12</v>
      </c>
      <c r="G141" s="153" t="s">
        <v>61</v>
      </c>
      <c r="H141" s="154"/>
      <c r="I141" s="155" t="s">
        <v>61</v>
      </c>
      <c r="J141" s="151">
        <v>46.65</v>
      </c>
      <c r="K141" s="151">
        <v>4.53</v>
      </c>
      <c r="L141" s="152">
        <v>103.38</v>
      </c>
      <c r="M141" s="156" t="s">
        <v>61</v>
      </c>
      <c r="N141" s="157"/>
      <c r="O141" s="158">
        <f t="shared" si="2"/>
        <v>15.990000000000002</v>
      </c>
      <c r="P141" s="159">
        <v>1.74</v>
      </c>
      <c r="Q141" s="160" t="s">
        <v>61</v>
      </c>
      <c r="R141" s="151" t="s">
        <v>61</v>
      </c>
      <c r="S141" s="161" t="s">
        <v>61</v>
      </c>
      <c r="T141" s="162">
        <v>1.7649999999999999</v>
      </c>
    </row>
    <row r="142" spans="1:20" x14ac:dyDescent="0.35">
      <c r="A142" s="148" t="s">
        <v>222</v>
      </c>
      <c r="B142" s="149">
        <v>24</v>
      </c>
      <c r="C142" s="150" t="s">
        <v>61</v>
      </c>
      <c r="D142" s="151">
        <v>59.74</v>
      </c>
      <c r="E142" s="151">
        <v>6.73</v>
      </c>
      <c r="F142" s="152">
        <v>104.87</v>
      </c>
      <c r="G142" s="153" t="s">
        <v>61</v>
      </c>
      <c r="H142" s="154"/>
      <c r="I142" s="155" t="s">
        <v>61</v>
      </c>
      <c r="J142" s="151">
        <v>44.93</v>
      </c>
      <c r="K142" s="151">
        <v>4.53</v>
      </c>
      <c r="L142" s="152">
        <v>103.27</v>
      </c>
      <c r="M142" s="156" t="s">
        <v>61</v>
      </c>
      <c r="N142" s="157"/>
      <c r="O142" s="158">
        <f t="shared" si="2"/>
        <v>14.810000000000002</v>
      </c>
      <c r="P142" s="159">
        <v>1.6</v>
      </c>
      <c r="Q142" s="160" t="s">
        <v>61</v>
      </c>
      <c r="R142" s="151" t="s">
        <v>61</v>
      </c>
      <c r="S142" s="161" t="s">
        <v>61</v>
      </c>
      <c r="T142" s="162">
        <v>1.627</v>
      </c>
    </row>
    <row r="143" spans="1:20" x14ac:dyDescent="0.35">
      <c r="A143" s="148" t="s">
        <v>223</v>
      </c>
      <c r="B143" s="149">
        <v>24</v>
      </c>
      <c r="C143" s="150" t="s">
        <v>61</v>
      </c>
      <c r="D143" s="151">
        <v>58.54</v>
      </c>
      <c r="E143" s="151">
        <v>6.73</v>
      </c>
      <c r="F143" s="152">
        <v>104.81</v>
      </c>
      <c r="G143" s="153" t="s">
        <v>61</v>
      </c>
      <c r="H143" s="154"/>
      <c r="I143" s="155" t="s">
        <v>61</v>
      </c>
      <c r="J143" s="151">
        <v>44.3</v>
      </c>
      <c r="K143" s="151">
        <v>4.53</v>
      </c>
      <c r="L143" s="152">
        <v>103.16</v>
      </c>
      <c r="M143" s="156" t="s">
        <v>61</v>
      </c>
      <c r="N143" s="157"/>
      <c r="O143" s="158">
        <f t="shared" si="2"/>
        <v>14.240000000000002</v>
      </c>
      <c r="P143" s="159">
        <v>1.65</v>
      </c>
      <c r="Q143" s="160" t="s">
        <v>61</v>
      </c>
      <c r="R143" s="151" t="s">
        <v>61</v>
      </c>
      <c r="S143" s="161" t="s">
        <v>61</v>
      </c>
      <c r="T143" s="162">
        <v>1.5660000000000001</v>
      </c>
    </row>
    <row r="144" spans="1:20" x14ac:dyDescent="0.35">
      <c r="A144" s="148" t="s">
        <v>224</v>
      </c>
      <c r="B144" s="149">
        <v>24</v>
      </c>
      <c r="C144" s="150" t="s">
        <v>61</v>
      </c>
      <c r="D144" s="151">
        <v>59.48</v>
      </c>
      <c r="E144" s="151">
        <v>6.73</v>
      </c>
      <c r="F144" s="152">
        <v>104.63</v>
      </c>
      <c r="G144" s="153" t="s">
        <v>61</v>
      </c>
      <c r="H144" s="154"/>
      <c r="I144" s="155" t="s">
        <v>61</v>
      </c>
      <c r="J144" s="151">
        <v>44.89</v>
      </c>
      <c r="K144" s="151">
        <v>4.53</v>
      </c>
      <c r="L144" s="152">
        <v>102.98</v>
      </c>
      <c r="M144" s="156" t="s">
        <v>61</v>
      </c>
      <c r="N144" s="157"/>
      <c r="O144" s="158">
        <f t="shared" si="2"/>
        <v>14.589999999999996</v>
      </c>
      <c r="P144" s="159">
        <v>1.65</v>
      </c>
      <c r="Q144" s="160" t="s">
        <v>61</v>
      </c>
      <c r="R144" s="151" t="s">
        <v>61</v>
      </c>
      <c r="S144" s="161" t="s">
        <v>61</v>
      </c>
      <c r="T144" s="162">
        <v>1.6040000000000001</v>
      </c>
    </row>
    <row r="145" spans="1:21" x14ac:dyDescent="0.35">
      <c r="A145" s="148" t="s">
        <v>225</v>
      </c>
      <c r="B145" s="149">
        <v>24</v>
      </c>
      <c r="C145" s="150" t="s">
        <v>61</v>
      </c>
      <c r="D145" s="151">
        <v>56.14</v>
      </c>
      <c r="E145" s="151">
        <v>6.73</v>
      </c>
      <c r="F145" s="152">
        <v>105.08</v>
      </c>
      <c r="G145" s="153" t="s">
        <v>61</v>
      </c>
      <c r="H145" s="154"/>
      <c r="I145" s="155" t="s">
        <v>61</v>
      </c>
      <c r="J145" s="151">
        <v>43.14</v>
      </c>
      <c r="K145" s="151">
        <v>4.53</v>
      </c>
      <c r="L145" s="152">
        <v>103.38</v>
      </c>
      <c r="M145" s="156" t="s">
        <v>61</v>
      </c>
      <c r="N145" s="157"/>
      <c r="O145" s="158">
        <f t="shared" si="2"/>
        <v>13</v>
      </c>
      <c r="P145" s="159">
        <v>1.7</v>
      </c>
      <c r="Q145" s="160" t="s">
        <v>61</v>
      </c>
      <c r="R145" s="151" t="s">
        <v>61</v>
      </c>
      <c r="S145" s="161" t="s">
        <v>61</v>
      </c>
      <c r="T145" s="162">
        <v>1.4410000000000001</v>
      </c>
      <c r="U145" s="6" t="s">
        <v>0</v>
      </c>
    </row>
    <row r="146" spans="1:21" ht="15.5" x14ac:dyDescent="0.35">
      <c r="A146" s="148" t="s">
        <v>226</v>
      </c>
      <c r="B146" s="149">
        <v>24</v>
      </c>
      <c r="C146" s="150" t="s">
        <v>61</v>
      </c>
      <c r="D146" s="151">
        <v>58.4</v>
      </c>
      <c r="E146" s="151">
        <v>6.73</v>
      </c>
      <c r="F146" s="152">
        <v>104.5</v>
      </c>
      <c r="G146" s="153" t="s">
        <v>61</v>
      </c>
      <c r="H146" s="154"/>
      <c r="I146" s="155" t="s">
        <v>61</v>
      </c>
      <c r="J146" s="151">
        <v>44.09</v>
      </c>
      <c r="K146" s="151">
        <v>4.53</v>
      </c>
      <c r="L146" s="152">
        <v>102.79</v>
      </c>
      <c r="M146" s="156" t="s">
        <v>61</v>
      </c>
      <c r="N146" s="157"/>
      <c r="O146" s="158">
        <f t="shared" si="2"/>
        <v>14.309999999999995</v>
      </c>
      <c r="P146" s="159">
        <v>1.71</v>
      </c>
      <c r="Q146" s="160" t="s">
        <v>61</v>
      </c>
      <c r="R146" s="151" t="s">
        <v>61</v>
      </c>
      <c r="S146" s="161" t="s">
        <v>61</v>
      </c>
      <c r="T146" s="162">
        <v>1.57</v>
      </c>
      <c r="U146" s="8" t="s">
        <v>2</v>
      </c>
    </row>
    <row r="147" spans="1:21" x14ac:dyDescent="0.35">
      <c r="A147" s="148" t="s">
        <v>227</v>
      </c>
      <c r="B147" s="149">
        <v>24</v>
      </c>
      <c r="C147" s="150" t="s">
        <v>61</v>
      </c>
      <c r="D147" s="151">
        <v>71.28</v>
      </c>
      <c r="E147" s="151">
        <v>6.73</v>
      </c>
      <c r="F147" s="152">
        <v>104.48</v>
      </c>
      <c r="G147" s="153" t="s">
        <v>61</v>
      </c>
      <c r="H147" s="154"/>
      <c r="I147" s="155" t="s">
        <v>61</v>
      </c>
      <c r="J147" s="151">
        <v>51.38</v>
      </c>
      <c r="K147" s="151">
        <v>4.53</v>
      </c>
      <c r="L147" s="152">
        <v>102.73</v>
      </c>
      <c r="M147" s="156" t="s">
        <v>61</v>
      </c>
      <c r="N147" s="157"/>
      <c r="O147" s="158">
        <f t="shared" si="2"/>
        <v>19.899999999999999</v>
      </c>
      <c r="P147" s="159">
        <v>1.75</v>
      </c>
      <c r="Q147" s="160" t="s">
        <v>61</v>
      </c>
      <c r="R147" s="151" t="s">
        <v>61</v>
      </c>
      <c r="S147" s="161" t="s">
        <v>61</v>
      </c>
      <c r="T147" s="162">
        <v>2.1720000000000002</v>
      </c>
      <c r="U147" s="10" t="s">
        <v>181</v>
      </c>
    </row>
    <row r="148" spans="1:21" x14ac:dyDescent="0.35">
      <c r="A148" s="148" t="s">
        <v>228</v>
      </c>
      <c r="B148" s="149">
        <v>24</v>
      </c>
      <c r="C148" s="150" t="s">
        <v>61</v>
      </c>
      <c r="D148" s="151">
        <v>73.069999999999993</v>
      </c>
      <c r="E148" s="151">
        <v>6.73</v>
      </c>
      <c r="F148" s="152">
        <v>104.71</v>
      </c>
      <c r="G148" s="153" t="s">
        <v>61</v>
      </c>
      <c r="H148" s="154"/>
      <c r="I148" s="155" t="s">
        <v>61</v>
      </c>
      <c r="J148" s="151">
        <v>52.32</v>
      </c>
      <c r="K148" s="151">
        <v>4.53</v>
      </c>
      <c r="L148" s="152">
        <v>102.95</v>
      </c>
      <c r="M148" s="156" t="s">
        <v>61</v>
      </c>
      <c r="N148" s="157"/>
      <c r="O148" s="158">
        <f t="shared" si="2"/>
        <v>20.749999999999993</v>
      </c>
      <c r="P148" s="159">
        <v>1.76</v>
      </c>
      <c r="Q148" s="160" t="s">
        <v>61</v>
      </c>
      <c r="R148" s="151" t="s">
        <v>61</v>
      </c>
      <c r="S148" s="161" t="s">
        <v>61</v>
      </c>
      <c r="T148" s="162">
        <v>2.2679999999999998</v>
      </c>
      <c r="U148" s="10" t="s">
        <v>7</v>
      </c>
    </row>
    <row r="149" spans="1:21" x14ac:dyDescent="0.35">
      <c r="A149" s="148" t="s">
        <v>229</v>
      </c>
      <c r="B149" s="149">
        <v>24</v>
      </c>
      <c r="C149" s="150" t="s">
        <v>61</v>
      </c>
      <c r="D149" s="151">
        <v>71.97</v>
      </c>
      <c r="E149" s="151">
        <v>6.73</v>
      </c>
      <c r="F149" s="152">
        <v>107.45</v>
      </c>
      <c r="G149" s="153" t="s">
        <v>61</v>
      </c>
      <c r="H149" s="154"/>
      <c r="I149" s="155" t="s">
        <v>61</v>
      </c>
      <c r="J149" s="151">
        <v>52.3</v>
      </c>
      <c r="K149" s="151">
        <v>4.53</v>
      </c>
      <c r="L149" s="152">
        <v>103.12</v>
      </c>
      <c r="M149" s="156" t="s">
        <v>61</v>
      </c>
      <c r="N149" s="157"/>
      <c r="O149" s="158">
        <f t="shared" si="2"/>
        <v>19.670000000000002</v>
      </c>
      <c r="P149" s="159">
        <v>4.33</v>
      </c>
      <c r="Q149" s="160" t="s">
        <v>61</v>
      </c>
      <c r="R149" s="151" t="s">
        <v>61</v>
      </c>
      <c r="S149" s="161" t="s">
        <v>61</v>
      </c>
      <c r="T149" s="162">
        <v>2.3439999999999999</v>
      </c>
      <c r="U149" s="6" t="s">
        <v>10</v>
      </c>
    </row>
    <row r="150" spans="1:21" x14ac:dyDescent="0.35">
      <c r="A150" s="148" t="s">
        <v>230</v>
      </c>
      <c r="B150" s="149">
        <v>24</v>
      </c>
      <c r="C150" s="150" t="s">
        <v>61</v>
      </c>
      <c r="D150" s="151">
        <v>64.61</v>
      </c>
      <c r="E150" s="151">
        <v>6.73</v>
      </c>
      <c r="F150" s="152">
        <v>105.2</v>
      </c>
      <c r="G150" s="153" t="s">
        <v>61</v>
      </c>
      <c r="H150" s="154"/>
      <c r="I150" s="155" t="s">
        <v>61</v>
      </c>
      <c r="J150" s="151">
        <v>48.03</v>
      </c>
      <c r="K150" s="151">
        <v>4.53</v>
      </c>
      <c r="L150" s="152">
        <v>103.48</v>
      </c>
      <c r="M150" s="156" t="s">
        <v>61</v>
      </c>
      <c r="N150" s="157"/>
      <c r="O150" s="158">
        <f t="shared" si="2"/>
        <v>16.579999999999998</v>
      </c>
      <c r="P150" s="159">
        <v>1.72</v>
      </c>
      <c r="Q150" s="160" t="s">
        <v>61</v>
      </c>
      <c r="R150" s="151" t="s">
        <v>61</v>
      </c>
      <c r="S150" s="161" t="s">
        <v>61</v>
      </c>
      <c r="T150" s="162">
        <v>1.8280000000000001</v>
      </c>
      <c r="U150" s="18" t="s">
        <v>140</v>
      </c>
    </row>
    <row r="151" spans="1:21" ht="17.5" x14ac:dyDescent="0.35">
      <c r="A151" s="148" t="s">
        <v>231</v>
      </c>
      <c r="B151" s="149">
        <v>24</v>
      </c>
      <c r="C151" s="150" t="s">
        <v>61</v>
      </c>
      <c r="D151" s="151">
        <v>60.27</v>
      </c>
      <c r="E151" s="151">
        <v>6.73</v>
      </c>
      <c r="F151" s="152">
        <v>104.68</v>
      </c>
      <c r="G151" s="153" t="s">
        <v>61</v>
      </c>
      <c r="H151" s="154"/>
      <c r="I151" s="155" t="s">
        <v>61</v>
      </c>
      <c r="J151" s="151">
        <v>45.39</v>
      </c>
      <c r="K151" s="151">
        <v>4.53</v>
      </c>
      <c r="L151" s="152">
        <v>102.95</v>
      </c>
      <c r="M151" s="156" t="s">
        <v>61</v>
      </c>
      <c r="N151" s="157"/>
      <c r="O151" s="158">
        <f t="shared" si="2"/>
        <v>14.880000000000003</v>
      </c>
      <c r="P151" s="159">
        <v>1.73</v>
      </c>
      <c r="Q151" s="160" t="s">
        <v>61</v>
      </c>
      <c r="R151" s="151" t="s">
        <v>61</v>
      </c>
      <c r="S151" s="161" t="s">
        <v>61</v>
      </c>
      <c r="T151" s="162">
        <v>1.64</v>
      </c>
      <c r="U151" s="23" t="s">
        <v>15</v>
      </c>
    </row>
    <row r="152" spans="1:21" x14ac:dyDescent="0.35">
      <c r="A152" s="148" t="s">
        <v>232</v>
      </c>
      <c r="B152" s="149">
        <v>24</v>
      </c>
      <c r="C152" s="150" t="s">
        <v>61</v>
      </c>
      <c r="D152" s="151">
        <v>58.19</v>
      </c>
      <c r="E152" s="151">
        <v>6.73</v>
      </c>
      <c r="F152" s="152">
        <v>104.08</v>
      </c>
      <c r="G152" s="153" t="s">
        <v>61</v>
      </c>
      <c r="H152" s="154"/>
      <c r="I152" s="155" t="s">
        <v>61</v>
      </c>
      <c r="J152" s="151">
        <v>44.05</v>
      </c>
      <c r="K152" s="151">
        <v>4.53</v>
      </c>
      <c r="L152" s="152">
        <v>102.4</v>
      </c>
      <c r="M152" s="156" t="s">
        <v>61</v>
      </c>
      <c r="N152" s="157"/>
      <c r="O152" s="158">
        <f t="shared" si="2"/>
        <v>14.14</v>
      </c>
      <c r="P152" s="159">
        <v>1.68</v>
      </c>
      <c r="Q152" s="160" t="s">
        <v>61</v>
      </c>
      <c r="R152" s="151" t="s">
        <v>61</v>
      </c>
      <c r="S152" s="161" t="s">
        <v>61</v>
      </c>
      <c r="T152" s="162">
        <v>1.546</v>
      </c>
      <c r="U152" s="6" t="s">
        <v>141</v>
      </c>
    </row>
    <row r="153" spans="1:21" x14ac:dyDescent="0.35">
      <c r="A153" s="148" t="s">
        <v>233</v>
      </c>
      <c r="B153" s="149">
        <v>24</v>
      </c>
      <c r="C153" s="150" t="s">
        <v>61</v>
      </c>
      <c r="D153" s="151">
        <v>68.959999999999994</v>
      </c>
      <c r="E153" s="151">
        <v>6.73</v>
      </c>
      <c r="F153" s="152">
        <v>103.95</v>
      </c>
      <c r="G153" s="153" t="s">
        <v>61</v>
      </c>
      <c r="H153" s="154"/>
      <c r="I153" s="155" t="s">
        <v>61</v>
      </c>
      <c r="J153" s="151">
        <v>50</v>
      </c>
      <c r="K153" s="151">
        <v>4.53</v>
      </c>
      <c r="L153" s="152">
        <v>102.2</v>
      </c>
      <c r="M153" s="156" t="s">
        <v>61</v>
      </c>
      <c r="N153" s="157"/>
      <c r="O153" s="158">
        <f t="shared" si="2"/>
        <v>18.959999999999994</v>
      </c>
      <c r="P153" s="159">
        <v>1.75</v>
      </c>
      <c r="Q153" s="160" t="s">
        <v>61</v>
      </c>
      <c r="R153" s="151" t="s">
        <v>61</v>
      </c>
      <c r="S153" s="161" t="s">
        <v>61</v>
      </c>
      <c r="T153" s="162">
        <v>2.06</v>
      </c>
      <c r="U153" s="26"/>
    </row>
    <row r="154" spans="1:21" x14ac:dyDescent="0.35">
      <c r="A154" s="148" t="s">
        <v>234</v>
      </c>
      <c r="B154" s="149">
        <v>24</v>
      </c>
      <c r="C154" s="150" t="s">
        <v>61</v>
      </c>
      <c r="D154" s="151">
        <v>62.86</v>
      </c>
      <c r="E154" s="151">
        <v>6.73</v>
      </c>
      <c r="F154" s="152">
        <v>104.79</v>
      </c>
      <c r="G154" s="153" t="s">
        <v>61</v>
      </c>
      <c r="H154" s="154"/>
      <c r="I154" s="155" t="s">
        <v>61</v>
      </c>
      <c r="J154" s="151">
        <v>46.9</v>
      </c>
      <c r="K154" s="151">
        <v>4.53</v>
      </c>
      <c r="L154" s="152">
        <v>103.1</v>
      </c>
      <c r="M154" s="156" t="s">
        <v>61</v>
      </c>
      <c r="N154" s="157"/>
      <c r="O154" s="158">
        <f t="shared" si="2"/>
        <v>15.96</v>
      </c>
      <c r="P154" s="159">
        <v>1.69</v>
      </c>
      <c r="Q154" s="160" t="s">
        <v>61</v>
      </c>
      <c r="R154" s="151" t="s">
        <v>61</v>
      </c>
      <c r="S154" s="161" t="s">
        <v>61</v>
      </c>
      <c r="T154" s="162">
        <v>1.752</v>
      </c>
      <c r="U154" s="26"/>
    </row>
    <row r="155" spans="1:21" x14ac:dyDescent="0.35">
      <c r="A155" s="148" t="s">
        <v>235</v>
      </c>
      <c r="B155" s="149">
        <v>24</v>
      </c>
      <c r="C155" s="150" t="s">
        <v>61</v>
      </c>
      <c r="D155" s="151">
        <v>65.099999999999994</v>
      </c>
      <c r="E155" s="151">
        <v>6.73</v>
      </c>
      <c r="F155" s="152">
        <v>104.67</v>
      </c>
      <c r="G155" s="153" t="s">
        <v>61</v>
      </c>
      <c r="H155" s="154"/>
      <c r="I155" s="155" t="s">
        <v>61</v>
      </c>
      <c r="J155" s="151">
        <v>47.93</v>
      </c>
      <c r="K155" s="151">
        <v>4.53</v>
      </c>
      <c r="L155" s="152">
        <v>102.93</v>
      </c>
      <c r="M155" s="156" t="s">
        <v>61</v>
      </c>
      <c r="N155" s="157"/>
      <c r="O155" s="158">
        <f t="shared" si="2"/>
        <v>17.169999999999995</v>
      </c>
      <c r="P155" s="159">
        <v>1.74</v>
      </c>
      <c r="Q155" s="160" t="s">
        <v>61</v>
      </c>
      <c r="R155" s="151" t="s">
        <v>61</v>
      </c>
      <c r="S155" s="161" t="s">
        <v>61</v>
      </c>
      <c r="T155" s="162">
        <v>1.881</v>
      </c>
      <c r="U155" s="25"/>
    </row>
    <row r="156" spans="1:21" x14ac:dyDescent="0.35">
      <c r="A156" s="148" t="s">
        <v>6</v>
      </c>
      <c r="B156" s="149" t="s">
        <v>6</v>
      </c>
      <c r="C156" s="150" t="s">
        <v>61</v>
      </c>
      <c r="D156" s="151" t="s">
        <v>6</v>
      </c>
      <c r="E156" s="151" t="s">
        <v>6</v>
      </c>
      <c r="F156" s="152" t="s">
        <v>6</v>
      </c>
      <c r="G156" s="153" t="s">
        <v>6</v>
      </c>
      <c r="H156" s="154"/>
      <c r="I156" s="155" t="s">
        <v>61</v>
      </c>
      <c r="J156" s="151" t="s">
        <v>6</v>
      </c>
      <c r="K156" s="151" t="s">
        <v>6</v>
      </c>
      <c r="L156" s="152" t="s">
        <v>6</v>
      </c>
      <c r="M156" s="156" t="s">
        <v>6</v>
      </c>
      <c r="N156" s="157"/>
      <c r="O156" s="158" t="str">
        <f t="shared" si="2"/>
        <v/>
      </c>
      <c r="P156" s="159" t="s">
        <v>6</v>
      </c>
      <c r="Q156" s="160" t="s">
        <v>6</v>
      </c>
      <c r="R156" s="151" t="s">
        <v>6</v>
      </c>
      <c r="S156" s="161" t="s">
        <v>6</v>
      </c>
      <c r="T156" s="162" t="s">
        <v>6</v>
      </c>
      <c r="U156" s="26"/>
    </row>
    <row r="157" spans="1:21" x14ac:dyDescent="0.35">
      <c r="A157" s="148" t="s">
        <v>6</v>
      </c>
      <c r="B157" s="149" t="s">
        <v>6</v>
      </c>
      <c r="C157" s="150" t="s">
        <v>61</v>
      </c>
      <c r="D157" s="151" t="s">
        <v>6</v>
      </c>
      <c r="E157" s="151" t="s">
        <v>6</v>
      </c>
      <c r="F157" s="152" t="s">
        <v>6</v>
      </c>
      <c r="G157" s="153" t="s">
        <v>6</v>
      </c>
      <c r="H157" s="154"/>
      <c r="I157" s="155" t="s">
        <v>61</v>
      </c>
      <c r="J157" s="151" t="s">
        <v>6</v>
      </c>
      <c r="K157" s="151" t="s">
        <v>6</v>
      </c>
      <c r="L157" s="152" t="s">
        <v>6</v>
      </c>
      <c r="M157" s="156" t="s">
        <v>6</v>
      </c>
      <c r="N157" s="157"/>
      <c r="O157" s="158" t="str">
        <f t="shared" si="2"/>
        <v/>
      </c>
      <c r="P157" s="159" t="s">
        <v>6</v>
      </c>
      <c r="Q157" s="160" t="s">
        <v>6</v>
      </c>
      <c r="R157" s="151" t="s">
        <v>6</v>
      </c>
      <c r="S157" s="161" t="s">
        <v>6</v>
      </c>
      <c r="T157" s="162" t="s">
        <v>6</v>
      </c>
      <c r="U157" s="26"/>
    </row>
    <row r="158" spans="1:21" x14ac:dyDescent="0.35">
      <c r="A158" s="148" t="s">
        <v>6</v>
      </c>
      <c r="B158" s="149" t="s">
        <v>6</v>
      </c>
      <c r="C158" s="150" t="s">
        <v>61</v>
      </c>
      <c r="D158" s="151" t="s">
        <v>6</v>
      </c>
      <c r="E158" s="151" t="s">
        <v>6</v>
      </c>
      <c r="F158" s="152" t="s">
        <v>6</v>
      </c>
      <c r="G158" s="153" t="s">
        <v>6</v>
      </c>
      <c r="H158" s="154"/>
      <c r="I158" s="155" t="s">
        <v>61</v>
      </c>
      <c r="J158" s="151" t="s">
        <v>6</v>
      </c>
      <c r="K158" s="151" t="s">
        <v>6</v>
      </c>
      <c r="L158" s="152" t="s">
        <v>6</v>
      </c>
      <c r="M158" s="156" t="s">
        <v>6</v>
      </c>
      <c r="N158" s="157"/>
      <c r="O158" s="158" t="str">
        <f t="shared" si="2"/>
        <v/>
      </c>
      <c r="P158" s="159" t="s">
        <v>6</v>
      </c>
      <c r="Q158" s="160" t="s">
        <v>6</v>
      </c>
      <c r="R158" s="151" t="s">
        <v>6</v>
      </c>
      <c r="S158" s="161" t="s">
        <v>6</v>
      </c>
      <c r="T158" s="162" t="s">
        <v>6</v>
      </c>
      <c r="U158" s="26"/>
    </row>
    <row r="159" spans="1:21" x14ac:dyDescent="0.35">
      <c r="A159" s="148" t="s">
        <v>6</v>
      </c>
      <c r="B159" s="149" t="s">
        <v>6</v>
      </c>
      <c r="C159" s="150" t="s">
        <v>61</v>
      </c>
      <c r="D159" s="151" t="s">
        <v>6</v>
      </c>
      <c r="E159" s="151" t="s">
        <v>6</v>
      </c>
      <c r="F159" s="152" t="s">
        <v>6</v>
      </c>
      <c r="G159" s="153" t="s">
        <v>6</v>
      </c>
      <c r="H159" s="154"/>
      <c r="I159" s="155" t="s">
        <v>61</v>
      </c>
      <c r="J159" s="151" t="s">
        <v>6</v>
      </c>
      <c r="K159" s="151" t="s">
        <v>6</v>
      </c>
      <c r="L159" s="152" t="s">
        <v>6</v>
      </c>
      <c r="M159" s="156" t="s">
        <v>6</v>
      </c>
      <c r="N159" s="157"/>
      <c r="O159" s="158" t="str">
        <f t="shared" si="2"/>
        <v/>
      </c>
      <c r="P159" s="159" t="s">
        <v>6</v>
      </c>
      <c r="Q159" s="160" t="s">
        <v>6</v>
      </c>
      <c r="R159" s="151" t="s">
        <v>6</v>
      </c>
      <c r="S159" s="161" t="s">
        <v>6</v>
      </c>
      <c r="T159" s="162" t="s">
        <v>6</v>
      </c>
      <c r="U159" s="3"/>
    </row>
    <row r="160" spans="1:21" x14ac:dyDescent="0.35">
      <c r="A160" s="148" t="s">
        <v>6</v>
      </c>
      <c r="B160" s="149" t="s">
        <v>6</v>
      </c>
      <c r="C160" s="150" t="s">
        <v>61</v>
      </c>
      <c r="D160" s="151" t="s">
        <v>6</v>
      </c>
      <c r="E160" s="151" t="s">
        <v>6</v>
      </c>
      <c r="F160" s="152" t="s">
        <v>6</v>
      </c>
      <c r="G160" s="153" t="s">
        <v>6</v>
      </c>
      <c r="H160" s="154"/>
      <c r="I160" s="155" t="s">
        <v>61</v>
      </c>
      <c r="J160" s="151" t="s">
        <v>6</v>
      </c>
      <c r="K160" s="151" t="s">
        <v>6</v>
      </c>
      <c r="L160" s="152" t="s">
        <v>6</v>
      </c>
      <c r="M160" s="156" t="s">
        <v>6</v>
      </c>
      <c r="N160" s="157"/>
      <c r="O160" s="158" t="str">
        <f t="shared" si="2"/>
        <v/>
      </c>
      <c r="P160" s="159" t="s">
        <v>6</v>
      </c>
      <c r="Q160" s="160" t="s">
        <v>6</v>
      </c>
      <c r="R160" s="151" t="s">
        <v>6</v>
      </c>
      <c r="S160" s="161" t="s">
        <v>6</v>
      </c>
      <c r="T160" s="162" t="s">
        <v>6</v>
      </c>
      <c r="U160" s="3"/>
    </row>
    <row r="161" spans="1:21" x14ac:dyDescent="0.35">
      <c r="A161" s="148" t="s">
        <v>6</v>
      </c>
      <c r="B161" s="149" t="s">
        <v>6</v>
      </c>
      <c r="C161" s="150" t="s">
        <v>61</v>
      </c>
      <c r="D161" s="151" t="s">
        <v>6</v>
      </c>
      <c r="E161" s="151" t="s">
        <v>6</v>
      </c>
      <c r="F161" s="152" t="s">
        <v>6</v>
      </c>
      <c r="G161" s="153" t="s">
        <v>6</v>
      </c>
      <c r="H161" s="154"/>
      <c r="I161" s="155" t="s">
        <v>61</v>
      </c>
      <c r="J161" s="151" t="s">
        <v>6</v>
      </c>
      <c r="K161" s="151" t="s">
        <v>6</v>
      </c>
      <c r="L161" s="152" t="s">
        <v>6</v>
      </c>
      <c r="M161" s="156" t="s">
        <v>6</v>
      </c>
      <c r="N161" s="157"/>
      <c r="O161" s="158" t="str">
        <f t="shared" si="2"/>
        <v/>
      </c>
      <c r="P161" s="159" t="s">
        <v>6</v>
      </c>
      <c r="Q161" s="160" t="s">
        <v>6</v>
      </c>
      <c r="R161" s="151" t="s">
        <v>6</v>
      </c>
      <c r="S161" s="161" t="s">
        <v>6</v>
      </c>
      <c r="T161" s="162" t="s">
        <v>6</v>
      </c>
      <c r="U161" s="3"/>
    </row>
    <row r="162" spans="1:21" x14ac:dyDescent="0.35">
      <c r="A162" s="148" t="s">
        <v>6</v>
      </c>
      <c r="B162" s="149" t="s">
        <v>6</v>
      </c>
      <c r="C162" s="150" t="s">
        <v>61</v>
      </c>
      <c r="D162" s="151" t="s">
        <v>6</v>
      </c>
      <c r="E162" s="151" t="s">
        <v>6</v>
      </c>
      <c r="F162" s="152" t="s">
        <v>6</v>
      </c>
      <c r="G162" s="153" t="s">
        <v>6</v>
      </c>
      <c r="H162" s="154"/>
      <c r="I162" s="155" t="s">
        <v>61</v>
      </c>
      <c r="J162" s="151" t="s">
        <v>6</v>
      </c>
      <c r="K162" s="151" t="s">
        <v>6</v>
      </c>
      <c r="L162" s="152" t="s">
        <v>6</v>
      </c>
      <c r="M162" s="156" t="s">
        <v>6</v>
      </c>
      <c r="N162" s="157"/>
      <c r="O162" s="158" t="str">
        <f t="shared" si="2"/>
        <v/>
      </c>
      <c r="P162" s="159" t="s">
        <v>6</v>
      </c>
      <c r="Q162" s="160" t="s">
        <v>6</v>
      </c>
      <c r="R162" s="151" t="s">
        <v>6</v>
      </c>
      <c r="S162" s="161" t="s">
        <v>6</v>
      </c>
      <c r="T162" s="162" t="s">
        <v>6</v>
      </c>
      <c r="U162" s="3"/>
    </row>
    <row r="163" spans="1:21" x14ac:dyDescent="0.35">
      <c r="A163" s="148" t="s">
        <v>6</v>
      </c>
      <c r="B163" s="149" t="s">
        <v>6</v>
      </c>
      <c r="C163" s="150" t="s">
        <v>61</v>
      </c>
      <c r="D163" s="151" t="s">
        <v>6</v>
      </c>
      <c r="E163" s="151" t="s">
        <v>6</v>
      </c>
      <c r="F163" s="152" t="s">
        <v>6</v>
      </c>
      <c r="G163" s="153" t="s">
        <v>6</v>
      </c>
      <c r="H163" s="154"/>
      <c r="I163" s="155" t="s">
        <v>61</v>
      </c>
      <c r="J163" s="151" t="s">
        <v>6</v>
      </c>
      <c r="K163" s="151" t="s">
        <v>6</v>
      </c>
      <c r="L163" s="152" t="s">
        <v>6</v>
      </c>
      <c r="M163" s="156" t="s">
        <v>6</v>
      </c>
      <c r="N163" s="157"/>
      <c r="O163" s="158" t="str">
        <f t="shared" si="2"/>
        <v/>
      </c>
      <c r="P163" s="159" t="s">
        <v>6</v>
      </c>
      <c r="Q163" s="160" t="s">
        <v>6</v>
      </c>
      <c r="R163" s="151" t="s">
        <v>6</v>
      </c>
      <c r="S163" s="161" t="s">
        <v>6</v>
      </c>
      <c r="T163" s="162" t="s">
        <v>6</v>
      </c>
      <c r="U163" s="3"/>
    </row>
    <row r="164" spans="1:21" x14ac:dyDescent="0.35">
      <c r="A164" s="148" t="s">
        <v>6</v>
      </c>
      <c r="B164" s="149" t="s">
        <v>6</v>
      </c>
      <c r="C164" s="150" t="s">
        <v>61</v>
      </c>
      <c r="D164" s="151" t="s">
        <v>6</v>
      </c>
      <c r="E164" s="151" t="s">
        <v>6</v>
      </c>
      <c r="F164" s="152" t="s">
        <v>6</v>
      </c>
      <c r="G164" s="153" t="s">
        <v>6</v>
      </c>
      <c r="H164" s="154"/>
      <c r="I164" s="155" t="s">
        <v>61</v>
      </c>
      <c r="J164" s="151" t="s">
        <v>6</v>
      </c>
      <c r="K164" s="151" t="s">
        <v>6</v>
      </c>
      <c r="L164" s="152" t="s">
        <v>6</v>
      </c>
      <c r="M164" s="156" t="s">
        <v>6</v>
      </c>
      <c r="N164" s="157"/>
      <c r="O164" s="158" t="str">
        <f t="shared" si="2"/>
        <v/>
      </c>
      <c r="P164" s="159" t="s">
        <v>6</v>
      </c>
      <c r="Q164" s="160" t="s">
        <v>6</v>
      </c>
      <c r="R164" s="151" t="s">
        <v>6</v>
      </c>
      <c r="S164" s="161" t="s">
        <v>6</v>
      </c>
      <c r="T164" s="162" t="s">
        <v>6</v>
      </c>
      <c r="U164" s="3"/>
    </row>
    <row r="165" spans="1:21" x14ac:dyDescent="0.35">
      <c r="A165" s="148" t="s">
        <v>6</v>
      </c>
      <c r="B165" s="149" t="s">
        <v>6</v>
      </c>
      <c r="C165" s="150" t="s">
        <v>61</v>
      </c>
      <c r="D165" s="151" t="s">
        <v>6</v>
      </c>
      <c r="E165" s="151" t="s">
        <v>6</v>
      </c>
      <c r="F165" s="152" t="s">
        <v>6</v>
      </c>
      <c r="G165" s="153" t="s">
        <v>6</v>
      </c>
      <c r="H165" s="154"/>
      <c r="I165" s="155" t="s">
        <v>61</v>
      </c>
      <c r="J165" s="151" t="s">
        <v>6</v>
      </c>
      <c r="K165" s="151" t="s">
        <v>6</v>
      </c>
      <c r="L165" s="152" t="s">
        <v>6</v>
      </c>
      <c r="M165" s="156" t="s">
        <v>6</v>
      </c>
      <c r="N165" s="157"/>
      <c r="O165" s="158" t="str">
        <f t="shared" si="2"/>
        <v/>
      </c>
      <c r="P165" s="159" t="s">
        <v>6</v>
      </c>
      <c r="Q165" s="160" t="s">
        <v>6</v>
      </c>
      <c r="R165" s="151" t="s">
        <v>6</v>
      </c>
      <c r="S165" s="161" t="s">
        <v>6</v>
      </c>
      <c r="T165" s="162" t="s">
        <v>6</v>
      </c>
      <c r="U165" s="3"/>
    </row>
    <row r="166" spans="1:21" x14ac:dyDescent="0.35">
      <c r="A166" s="148" t="s">
        <v>6</v>
      </c>
      <c r="B166" s="149" t="s">
        <v>6</v>
      </c>
      <c r="C166" s="150" t="s">
        <v>61</v>
      </c>
      <c r="D166" s="151" t="s">
        <v>6</v>
      </c>
      <c r="E166" s="151" t="s">
        <v>6</v>
      </c>
      <c r="F166" s="152" t="s">
        <v>6</v>
      </c>
      <c r="G166" s="153" t="s">
        <v>6</v>
      </c>
      <c r="H166" s="154"/>
      <c r="I166" s="155" t="s">
        <v>61</v>
      </c>
      <c r="J166" s="151" t="s">
        <v>6</v>
      </c>
      <c r="K166" s="151" t="s">
        <v>6</v>
      </c>
      <c r="L166" s="152" t="s">
        <v>6</v>
      </c>
      <c r="M166" s="156" t="s">
        <v>6</v>
      </c>
      <c r="N166" s="157"/>
      <c r="O166" s="158" t="str">
        <f t="shared" si="2"/>
        <v/>
      </c>
      <c r="P166" s="159" t="s">
        <v>6</v>
      </c>
      <c r="Q166" s="160" t="s">
        <v>6</v>
      </c>
      <c r="R166" s="151" t="s">
        <v>6</v>
      </c>
      <c r="S166" s="161" t="s">
        <v>6</v>
      </c>
      <c r="T166" s="162" t="s">
        <v>6</v>
      </c>
      <c r="U166" s="3"/>
    </row>
    <row r="167" spans="1:21" x14ac:dyDescent="0.35">
      <c r="A167" s="148" t="s">
        <v>6</v>
      </c>
      <c r="B167" s="149" t="s">
        <v>6</v>
      </c>
      <c r="C167" s="150" t="s">
        <v>61</v>
      </c>
      <c r="D167" s="151" t="s">
        <v>6</v>
      </c>
      <c r="E167" s="151" t="s">
        <v>6</v>
      </c>
      <c r="F167" s="152" t="s">
        <v>6</v>
      </c>
      <c r="G167" s="153" t="s">
        <v>6</v>
      </c>
      <c r="H167" s="154"/>
      <c r="I167" s="155" t="s">
        <v>61</v>
      </c>
      <c r="J167" s="151" t="s">
        <v>6</v>
      </c>
      <c r="K167" s="151" t="s">
        <v>6</v>
      </c>
      <c r="L167" s="152" t="s">
        <v>6</v>
      </c>
      <c r="M167" s="156" t="s">
        <v>6</v>
      </c>
      <c r="N167" s="157"/>
      <c r="O167" s="158" t="str">
        <f t="shared" si="2"/>
        <v/>
      </c>
      <c r="P167" s="159" t="s">
        <v>6</v>
      </c>
      <c r="Q167" s="160" t="s">
        <v>6</v>
      </c>
      <c r="R167" s="151" t="s">
        <v>6</v>
      </c>
      <c r="S167" s="161" t="s">
        <v>6</v>
      </c>
      <c r="T167" s="162" t="s">
        <v>6</v>
      </c>
      <c r="U167" s="3"/>
    </row>
    <row r="168" spans="1:21" x14ac:dyDescent="0.35">
      <c r="A168" s="148" t="s">
        <v>6</v>
      </c>
      <c r="B168" s="149" t="s">
        <v>6</v>
      </c>
      <c r="C168" s="150" t="s">
        <v>61</v>
      </c>
      <c r="D168" s="151" t="s">
        <v>6</v>
      </c>
      <c r="E168" s="151" t="s">
        <v>6</v>
      </c>
      <c r="F168" s="152" t="s">
        <v>6</v>
      </c>
      <c r="G168" s="153" t="s">
        <v>6</v>
      </c>
      <c r="H168" s="154"/>
      <c r="I168" s="155" t="s">
        <v>61</v>
      </c>
      <c r="J168" s="151" t="s">
        <v>6</v>
      </c>
      <c r="K168" s="151" t="s">
        <v>6</v>
      </c>
      <c r="L168" s="152" t="s">
        <v>6</v>
      </c>
      <c r="M168" s="156" t="s">
        <v>6</v>
      </c>
      <c r="N168" s="157"/>
      <c r="O168" s="158" t="str">
        <f t="shared" si="2"/>
        <v/>
      </c>
      <c r="P168" s="159" t="s">
        <v>6</v>
      </c>
      <c r="Q168" s="160" t="s">
        <v>6</v>
      </c>
      <c r="R168" s="151" t="s">
        <v>6</v>
      </c>
      <c r="S168" s="161" t="s">
        <v>6</v>
      </c>
      <c r="T168" s="162" t="s">
        <v>6</v>
      </c>
      <c r="U168" s="3"/>
    </row>
    <row r="169" spans="1:21" x14ac:dyDescent="0.35">
      <c r="A169" s="148" t="s">
        <v>6</v>
      </c>
      <c r="B169" s="149" t="s">
        <v>6</v>
      </c>
      <c r="C169" s="150" t="s">
        <v>61</v>
      </c>
      <c r="D169" s="151" t="s">
        <v>6</v>
      </c>
      <c r="E169" s="151" t="s">
        <v>6</v>
      </c>
      <c r="F169" s="152" t="s">
        <v>6</v>
      </c>
      <c r="G169" s="153" t="s">
        <v>6</v>
      </c>
      <c r="H169" s="154"/>
      <c r="I169" s="155" t="s">
        <v>61</v>
      </c>
      <c r="J169" s="151" t="s">
        <v>6</v>
      </c>
      <c r="K169" s="151" t="s">
        <v>6</v>
      </c>
      <c r="L169" s="152" t="s">
        <v>6</v>
      </c>
      <c r="M169" s="156" t="s">
        <v>6</v>
      </c>
      <c r="N169" s="157"/>
      <c r="O169" s="158" t="str">
        <f t="shared" si="2"/>
        <v/>
      </c>
      <c r="P169" s="159" t="s">
        <v>6</v>
      </c>
      <c r="Q169" s="160" t="s">
        <v>6</v>
      </c>
      <c r="R169" s="151" t="s">
        <v>6</v>
      </c>
      <c r="S169" s="161" t="s">
        <v>6</v>
      </c>
      <c r="T169" s="162" t="s">
        <v>6</v>
      </c>
      <c r="U169" s="3"/>
    </row>
    <row r="170" spans="1:21" x14ac:dyDescent="0.35">
      <c r="A170" s="148" t="s">
        <v>6</v>
      </c>
      <c r="B170" s="149" t="s">
        <v>6</v>
      </c>
      <c r="C170" s="150" t="s">
        <v>61</v>
      </c>
      <c r="D170" s="151" t="s">
        <v>6</v>
      </c>
      <c r="E170" s="151" t="s">
        <v>6</v>
      </c>
      <c r="F170" s="152" t="s">
        <v>6</v>
      </c>
      <c r="G170" s="153" t="s">
        <v>6</v>
      </c>
      <c r="H170" s="154"/>
      <c r="I170" s="155" t="s">
        <v>61</v>
      </c>
      <c r="J170" s="151" t="s">
        <v>6</v>
      </c>
      <c r="K170" s="151" t="s">
        <v>6</v>
      </c>
      <c r="L170" s="152" t="s">
        <v>6</v>
      </c>
      <c r="M170" s="156" t="s">
        <v>6</v>
      </c>
      <c r="N170" s="157"/>
      <c r="O170" s="158" t="str">
        <f t="shared" si="2"/>
        <v/>
      </c>
      <c r="P170" s="159" t="s">
        <v>6</v>
      </c>
      <c r="Q170" s="160" t="s">
        <v>6</v>
      </c>
      <c r="R170" s="151" t="s">
        <v>6</v>
      </c>
      <c r="S170" s="161" t="s">
        <v>6</v>
      </c>
      <c r="T170" s="162" t="s">
        <v>6</v>
      </c>
      <c r="U170" s="3"/>
    </row>
    <row r="171" spans="1:21" x14ac:dyDescent="0.35">
      <c r="A171" s="148" t="s">
        <v>6</v>
      </c>
      <c r="B171" s="149" t="s">
        <v>6</v>
      </c>
      <c r="C171" s="150" t="s">
        <v>61</v>
      </c>
      <c r="D171" s="151" t="s">
        <v>6</v>
      </c>
      <c r="E171" s="151" t="s">
        <v>6</v>
      </c>
      <c r="F171" s="152" t="s">
        <v>6</v>
      </c>
      <c r="G171" s="153" t="s">
        <v>6</v>
      </c>
      <c r="H171" s="154"/>
      <c r="I171" s="155" t="s">
        <v>61</v>
      </c>
      <c r="J171" s="151" t="s">
        <v>6</v>
      </c>
      <c r="K171" s="151" t="s">
        <v>6</v>
      </c>
      <c r="L171" s="152" t="s">
        <v>6</v>
      </c>
      <c r="M171" s="156" t="s">
        <v>6</v>
      </c>
      <c r="N171" s="157"/>
      <c r="O171" s="158" t="str">
        <f t="shared" si="2"/>
        <v/>
      </c>
      <c r="P171" s="159" t="s">
        <v>6</v>
      </c>
      <c r="Q171" s="160" t="s">
        <v>6</v>
      </c>
      <c r="R171" s="151" t="s">
        <v>6</v>
      </c>
      <c r="S171" s="161" t="s">
        <v>6</v>
      </c>
      <c r="T171" s="162" t="s">
        <v>6</v>
      </c>
      <c r="U171" s="3"/>
    </row>
    <row r="172" spans="1:21" x14ac:dyDescent="0.35">
      <c r="A172" s="148" t="s">
        <v>6</v>
      </c>
      <c r="B172" s="149" t="s">
        <v>6</v>
      </c>
      <c r="C172" s="150" t="s">
        <v>61</v>
      </c>
      <c r="D172" s="151" t="s">
        <v>6</v>
      </c>
      <c r="E172" s="151" t="s">
        <v>6</v>
      </c>
      <c r="F172" s="152" t="s">
        <v>6</v>
      </c>
      <c r="G172" s="153" t="s">
        <v>6</v>
      </c>
      <c r="H172" s="154"/>
      <c r="I172" s="155" t="s">
        <v>61</v>
      </c>
      <c r="J172" s="151" t="s">
        <v>6</v>
      </c>
      <c r="K172" s="151" t="s">
        <v>6</v>
      </c>
      <c r="L172" s="152" t="s">
        <v>6</v>
      </c>
      <c r="M172" s="156" t="s">
        <v>6</v>
      </c>
      <c r="N172" s="157"/>
      <c r="O172" s="158" t="str">
        <f t="shared" si="2"/>
        <v/>
      </c>
      <c r="P172" s="159" t="s">
        <v>6</v>
      </c>
      <c r="Q172" s="160" t="s">
        <v>6</v>
      </c>
      <c r="R172" s="151" t="s">
        <v>6</v>
      </c>
      <c r="S172" s="161" t="s">
        <v>6</v>
      </c>
      <c r="T172" s="162" t="s">
        <v>6</v>
      </c>
      <c r="U172" s="3"/>
    </row>
    <row r="173" spans="1:21" x14ac:dyDescent="0.35">
      <c r="A173" s="148" t="s">
        <v>6</v>
      </c>
      <c r="B173" s="149" t="s">
        <v>6</v>
      </c>
      <c r="C173" s="150" t="s">
        <v>61</v>
      </c>
      <c r="D173" s="151" t="s">
        <v>6</v>
      </c>
      <c r="E173" s="151" t="s">
        <v>6</v>
      </c>
      <c r="F173" s="152" t="s">
        <v>6</v>
      </c>
      <c r="G173" s="153" t="s">
        <v>6</v>
      </c>
      <c r="H173" s="154"/>
      <c r="I173" s="155" t="s">
        <v>61</v>
      </c>
      <c r="J173" s="151" t="s">
        <v>6</v>
      </c>
      <c r="K173" s="151" t="s">
        <v>6</v>
      </c>
      <c r="L173" s="152" t="s">
        <v>6</v>
      </c>
      <c r="M173" s="156" t="s">
        <v>6</v>
      </c>
      <c r="N173" s="157"/>
      <c r="O173" s="158" t="str">
        <f t="shared" si="2"/>
        <v/>
      </c>
      <c r="P173" s="159" t="s">
        <v>6</v>
      </c>
      <c r="Q173" s="160" t="s">
        <v>6</v>
      </c>
      <c r="R173" s="151" t="s">
        <v>6</v>
      </c>
      <c r="S173" s="161" t="s">
        <v>6</v>
      </c>
      <c r="T173" s="162" t="s">
        <v>6</v>
      </c>
      <c r="U173" s="3"/>
    </row>
    <row r="174" spans="1:21" x14ac:dyDescent="0.35">
      <c r="A174" s="148" t="s">
        <v>6</v>
      </c>
      <c r="B174" s="149" t="s">
        <v>6</v>
      </c>
      <c r="C174" s="150" t="s">
        <v>61</v>
      </c>
      <c r="D174" s="151" t="s">
        <v>6</v>
      </c>
      <c r="E174" s="151" t="s">
        <v>6</v>
      </c>
      <c r="F174" s="152" t="s">
        <v>6</v>
      </c>
      <c r="G174" s="153" t="s">
        <v>6</v>
      </c>
      <c r="H174" s="154"/>
      <c r="I174" s="155" t="s">
        <v>61</v>
      </c>
      <c r="J174" s="151" t="s">
        <v>6</v>
      </c>
      <c r="K174" s="151" t="s">
        <v>6</v>
      </c>
      <c r="L174" s="152" t="s">
        <v>6</v>
      </c>
      <c r="M174" s="156" t="s">
        <v>6</v>
      </c>
      <c r="N174" s="157"/>
      <c r="O174" s="158" t="str">
        <f t="shared" si="2"/>
        <v/>
      </c>
      <c r="P174" s="159" t="s">
        <v>6</v>
      </c>
      <c r="Q174" s="160" t="s">
        <v>6</v>
      </c>
      <c r="R174" s="151" t="s">
        <v>6</v>
      </c>
      <c r="S174" s="161" t="s">
        <v>6</v>
      </c>
      <c r="T174" s="162" t="s">
        <v>6</v>
      </c>
      <c r="U174" s="3"/>
    </row>
    <row r="175" spans="1:21" x14ac:dyDescent="0.35">
      <c r="A175" s="148" t="s">
        <v>6</v>
      </c>
      <c r="B175" s="149" t="s">
        <v>6</v>
      </c>
      <c r="C175" s="150" t="s">
        <v>61</v>
      </c>
      <c r="D175" s="151" t="s">
        <v>6</v>
      </c>
      <c r="E175" s="151" t="s">
        <v>6</v>
      </c>
      <c r="F175" s="152" t="s">
        <v>6</v>
      </c>
      <c r="G175" s="153" t="s">
        <v>6</v>
      </c>
      <c r="H175" s="154"/>
      <c r="I175" s="155" t="s">
        <v>61</v>
      </c>
      <c r="J175" s="151" t="s">
        <v>6</v>
      </c>
      <c r="K175" s="151" t="s">
        <v>6</v>
      </c>
      <c r="L175" s="152" t="s">
        <v>6</v>
      </c>
      <c r="M175" s="156" t="s">
        <v>6</v>
      </c>
      <c r="N175" s="157"/>
      <c r="O175" s="158" t="str">
        <f t="shared" si="2"/>
        <v/>
      </c>
      <c r="P175" s="159" t="s">
        <v>6</v>
      </c>
      <c r="Q175" s="160" t="s">
        <v>6</v>
      </c>
      <c r="R175" s="151" t="s">
        <v>6</v>
      </c>
      <c r="S175" s="161" t="s">
        <v>6</v>
      </c>
      <c r="T175" s="162" t="s">
        <v>6</v>
      </c>
      <c r="U175" s="3"/>
    </row>
    <row r="176" spans="1:21" x14ac:dyDescent="0.35">
      <c r="A176" s="148" t="s">
        <v>6</v>
      </c>
      <c r="B176" s="149" t="s">
        <v>6</v>
      </c>
      <c r="C176" s="150" t="s">
        <v>61</v>
      </c>
      <c r="D176" s="151" t="s">
        <v>6</v>
      </c>
      <c r="E176" s="151" t="s">
        <v>6</v>
      </c>
      <c r="F176" s="152" t="s">
        <v>6</v>
      </c>
      <c r="G176" s="153" t="s">
        <v>6</v>
      </c>
      <c r="H176" s="154"/>
      <c r="I176" s="155" t="s">
        <v>61</v>
      </c>
      <c r="J176" s="151" t="s">
        <v>6</v>
      </c>
      <c r="K176" s="151" t="s">
        <v>6</v>
      </c>
      <c r="L176" s="152" t="s">
        <v>6</v>
      </c>
      <c r="M176" s="156" t="s">
        <v>6</v>
      </c>
      <c r="N176" s="157"/>
      <c r="O176" s="158" t="str">
        <f t="shared" si="2"/>
        <v/>
      </c>
      <c r="P176" s="159" t="s">
        <v>6</v>
      </c>
      <c r="Q176" s="160" t="s">
        <v>6</v>
      </c>
      <c r="R176" s="151" t="s">
        <v>6</v>
      </c>
      <c r="S176" s="161" t="s">
        <v>6</v>
      </c>
      <c r="T176" s="162" t="s">
        <v>6</v>
      </c>
      <c r="U176" s="3"/>
    </row>
    <row r="177" spans="1:21" x14ac:dyDescent="0.35">
      <c r="A177" s="148" t="s">
        <v>6</v>
      </c>
      <c r="B177" s="149" t="s">
        <v>6</v>
      </c>
      <c r="C177" s="150" t="s">
        <v>61</v>
      </c>
      <c r="D177" s="151" t="s">
        <v>6</v>
      </c>
      <c r="E177" s="151" t="s">
        <v>6</v>
      </c>
      <c r="F177" s="152" t="s">
        <v>6</v>
      </c>
      <c r="G177" s="153" t="s">
        <v>6</v>
      </c>
      <c r="H177" s="154"/>
      <c r="I177" s="155" t="s">
        <v>61</v>
      </c>
      <c r="J177" s="151" t="s">
        <v>6</v>
      </c>
      <c r="K177" s="151" t="s">
        <v>6</v>
      </c>
      <c r="L177" s="152" t="s">
        <v>6</v>
      </c>
      <c r="M177" s="156" t="s">
        <v>6</v>
      </c>
      <c r="N177" s="157"/>
      <c r="O177" s="158" t="str">
        <f t="shared" si="2"/>
        <v/>
      </c>
      <c r="P177" s="159" t="s">
        <v>6</v>
      </c>
      <c r="Q177" s="160" t="s">
        <v>6</v>
      </c>
      <c r="R177" s="151" t="s">
        <v>6</v>
      </c>
      <c r="S177" s="161" t="s">
        <v>6</v>
      </c>
      <c r="T177" s="162" t="s">
        <v>6</v>
      </c>
      <c r="U177" s="3"/>
    </row>
    <row r="178" spans="1:21" x14ac:dyDescent="0.35">
      <c r="A178" s="148" t="s">
        <v>6</v>
      </c>
      <c r="B178" s="149" t="s">
        <v>6</v>
      </c>
      <c r="C178" s="150" t="s">
        <v>61</v>
      </c>
      <c r="D178" s="151" t="s">
        <v>6</v>
      </c>
      <c r="E178" s="151" t="s">
        <v>6</v>
      </c>
      <c r="F178" s="152" t="s">
        <v>6</v>
      </c>
      <c r="G178" s="153" t="s">
        <v>6</v>
      </c>
      <c r="H178" s="154"/>
      <c r="I178" s="155" t="s">
        <v>61</v>
      </c>
      <c r="J178" s="151" t="s">
        <v>6</v>
      </c>
      <c r="K178" s="151" t="s">
        <v>6</v>
      </c>
      <c r="L178" s="152" t="s">
        <v>6</v>
      </c>
      <c r="M178" s="156" t="s">
        <v>6</v>
      </c>
      <c r="N178" s="157"/>
      <c r="O178" s="158" t="str">
        <f t="shared" si="2"/>
        <v/>
      </c>
      <c r="P178" s="159" t="s">
        <v>6</v>
      </c>
      <c r="Q178" s="160" t="s">
        <v>6</v>
      </c>
      <c r="R178" s="151" t="s">
        <v>6</v>
      </c>
      <c r="S178" s="161" t="s">
        <v>6</v>
      </c>
      <c r="T178" s="162" t="s">
        <v>6</v>
      </c>
      <c r="U178" s="3"/>
    </row>
    <row r="179" spans="1:21" x14ac:dyDescent="0.35">
      <c r="A179" s="148" t="s">
        <v>6</v>
      </c>
      <c r="B179" s="149" t="s">
        <v>6</v>
      </c>
      <c r="C179" s="150" t="s">
        <v>61</v>
      </c>
      <c r="D179" s="151" t="s">
        <v>6</v>
      </c>
      <c r="E179" s="151" t="s">
        <v>6</v>
      </c>
      <c r="F179" s="152" t="s">
        <v>6</v>
      </c>
      <c r="G179" s="153" t="s">
        <v>6</v>
      </c>
      <c r="H179" s="154"/>
      <c r="I179" s="155" t="s">
        <v>61</v>
      </c>
      <c r="J179" s="151" t="s">
        <v>6</v>
      </c>
      <c r="K179" s="151" t="s">
        <v>6</v>
      </c>
      <c r="L179" s="152" t="s">
        <v>6</v>
      </c>
      <c r="M179" s="156" t="s">
        <v>6</v>
      </c>
      <c r="N179" s="157"/>
      <c r="O179" s="158" t="str">
        <f t="shared" si="2"/>
        <v/>
      </c>
      <c r="P179" s="159" t="s">
        <v>6</v>
      </c>
      <c r="Q179" s="160" t="s">
        <v>6</v>
      </c>
      <c r="R179" s="151" t="s">
        <v>6</v>
      </c>
      <c r="S179" s="161" t="s">
        <v>6</v>
      </c>
      <c r="T179" s="162" t="s">
        <v>6</v>
      </c>
      <c r="U179" s="3"/>
    </row>
    <row r="180" spans="1:21" x14ac:dyDescent="0.35">
      <c r="A180" s="148" t="s">
        <v>6</v>
      </c>
      <c r="B180" s="149" t="s">
        <v>6</v>
      </c>
      <c r="C180" s="150" t="s">
        <v>61</v>
      </c>
      <c r="D180" s="151" t="s">
        <v>6</v>
      </c>
      <c r="E180" s="151" t="s">
        <v>6</v>
      </c>
      <c r="F180" s="152" t="s">
        <v>6</v>
      </c>
      <c r="G180" s="153" t="s">
        <v>6</v>
      </c>
      <c r="H180" s="154"/>
      <c r="I180" s="155" t="s">
        <v>61</v>
      </c>
      <c r="J180" s="151" t="s">
        <v>6</v>
      </c>
      <c r="K180" s="151" t="s">
        <v>6</v>
      </c>
      <c r="L180" s="152" t="s">
        <v>6</v>
      </c>
      <c r="M180" s="156" t="s">
        <v>6</v>
      </c>
      <c r="N180" s="157"/>
      <c r="O180" s="158" t="str">
        <f t="shared" si="2"/>
        <v/>
      </c>
      <c r="P180" s="159" t="s">
        <v>6</v>
      </c>
      <c r="Q180" s="160" t="s">
        <v>6</v>
      </c>
      <c r="R180" s="151" t="s">
        <v>6</v>
      </c>
      <c r="S180" s="161" t="s">
        <v>6</v>
      </c>
      <c r="T180" s="162" t="s">
        <v>6</v>
      </c>
      <c r="U180" s="3"/>
    </row>
    <row r="181" spans="1:21" x14ac:dyDescent="0.35">
      <c r="A181" s="148" t="s">
        <v>6</v>
      </c>
      <c r="B181" s="149" t="s">
        <v>6</v>
      </c>
      <c r="C181" s="150" t="s">
        <v>61</v>
      </c>
      <c r="D181" s="151" t="s">
        <v>6</v>
      </c>
      <c r="E181" s="151" t="s">
        <v>6</v>
      </c>
      <c r="F181" s="152" t="s">
        <v>6</v>
      </c>
      <c r="G181" s="153" t="s">
        <v>6</v>
      </c>
      <c r="H181" s="154"/>
      <c r="I181" s="155" t="s">
        <v>61</v>
      </c>
      <c r="J181" s="151" t="s">
        <v>6</v>
      </c>
      <c r="K181" s="151" t="s">
        <v>6</v>
      </c>
      <c r="L181" s="152" t="s">
        <v>6</v>
      </c>
      <c r="M181" s="156" t="s">
        <v>6</v>
      </c>
      <c r="N181" s="157"/>
      <c r="O181" s="158" t="str">
        <f t="shared" si="2"/>
        <v/>
      </c>
      <c r="P181" s="159" t="s">
        <v>6</v>
      </c>
      <c r="Q181" s="160" t="s">
        <v>6</v>
      </c>
      <c r="R181" s="151" t="s">
        <v>6</v>
      </c>
      <c r="S181" s="161" t="s">
        <v>6</v>
      </c>
      <c r="T181" s="162" t="s">
        <v>6</v>
      </c>
      <c r="U181" s="3"/>
    </row>
    <row r="182" spans="1:21" x14ac:dyDescent="0.35">
      <c r="A182" s="148" t="s">
        <v>6</v>
      </c>
      <c r="B182" s="149" t="s">
        <v>6</v>
      </c>
      <c r="C182" s="150" t="s">
        <v>61</v>
      </c>
      <c r="D182" s="151" t="s">
        <v>6</v>
      </c>
      <c r="E182" s="151" t="s">
        <v>6</v>
      </c>
      <c r="F182" s="152" t="s">
        <v>6</v>
      </c>
      <c r="G182" s="153" t="s">
        <v>6</v>
      </c>
      <c r="H182" s="154"/>
      <c r="I182" s="155" t="s">
        <v>61</v>
      </c>
      <c r="J182" s="151" t="s">
        <v>6</v>
      </c>
      <c r="K182" s="151" t="s">
        <v>6</v>
      </c>
      <c r="L182" s="152" t="s">
        <v>6</v>
      </c>
      <c r="M182" s="156" t="s">
        <v>6</v>
      </c>
      <c r="N182" s="157"/>
      <c r="O182" s="158" t="str">
        <f t="shared" si="2"/>
        <v/>
      </c>
      <c r="P182" s="159" t="s">
        <v>6</v>
      </c>
      <c r="Q182" s="160" t="s">
        <v>6</v>
      </c>
      <c r="R182" s="151" t="s">
        <v>6</v>
      </c>
      <c r="S182" s="161" t="s">
        <v>6</v>
      </c>
      <c r="T182" s="162" t="s">
        <v>6</v>
      </c>
      <c r="U182" s="3"/>
    </row>
    <row r="183" spans="1:21" x14ac:dyDescent="0.35">
      <c r="A183" s="148" t="s">
        <v>6</v>
      </c>
      <c r="B183" s="149" t="s">
        <v>6</v>
      </c>
      <c r="C183" s="150" t="s">
        <v>61</v>
      </c>
      <c r="D183" s="151" t="s">
        <v>6</v>
      </c>
      <c r="E183" s="151" t="s">
        <v>6</v>
      </c>
      <c r="F183" s="152" t="s">
        <v>6</v>
      </c>
      <c r="G183" s="153" t="s">
        <v>6</v>
      </c>
      <c r="H183" s="154"/>
      <c r="I183" s="155" t="s">
        <v>61</v>
      </c>
      <c r="J183" s="151" t="s">
        <v>6</v>
      </c>
      <c r="K183" s="151" t="s">
        <v>6</v>
      </c>
      <c r="L183" s="152" t="s">
        <v>6</v>
      </c>
      <c r="M183" s="156" t="s">
        <v>6</v>
      </c>
      <c r="N183" s="157"/>
      <c r="O183" s="158" t="str">
        <f t="shared" si="2"/>
        <v/>
      </c>
      <c r="P183" s="159" t="s">
        <v>6</v>
      </c>
      <c r="Q183" s="160" t="s">
        <v>6</v>
      </c>
      <c r="R183" s="151" t="s">
        <v>6</v>
      </c>
      <c r="S183" s="161" t="s">
        <v>6</v>
      </c>
      <c r="T183" s="162" t="s">
        <v>6</v>
      </c>
      <c r="U183" s="3"/>
    </row>
    <row r="184" spans="1:21" x14ac:dyDescent="0.35">
      <c r="A184" s="148" t="s">
        <v>6</v>
      </c>
      <c r="B184" s="149" t="s">
        <v>6</v>
      </c>
      <c r="C184" s="150" t="s">
        <v>61</v>
      </c>
      <c r="D184" s="151" t="s">
        <v>6</v>
      </c>
      <c r="E184" s="151" t="s">
        <v>6</v>
      </c>
      <c r="F184" s="152" t="s">
        <v>6</v>
      </c>
      <c r="G184" s="153" t="s">
        <v>6</v>
      </c>
      <c r="H184" s="154"/>
      <c r="I184" s="155" t="s">
        <v>61</v>
      </c>
      <c r="J184" s="151" t="s">
        <v>6</v>
      </c>
      <c r="K184" s="151" t="s">
        <v>6</v>
      </c>
      <c r="L184" s="152" t="s">
        <v>6</v>
      </c>
      <c r="M184" s="156" t="s">
        <v>6</v>
      </c>
      <c r="N184" s="157"/>
      <c r="O184" s="158" t="str">
        <f t="shared" si="2"/>
        <v/>
      </c>
      <c r="P184" s="159" t="s">
        <v>6</v>
      </c>
      <c r="Q184" s="160" t="s">
        <v>6</v>
      </c>
      <c r="R184" s="151" t="s">
        <v>6</v>
      </c>
      <c r="S184" s="161" t="s">
        <v>6</v>
      </c>
      <c r="T184" s="162" t="s">
        <v>6</v>
      </c>
      <c r="U184" s="3"/>
    </row>
    <row r="185" spans="1:21" x14ac:dyDescent="0.35">
      <c r="A185" s="148" t="s">
        <v>6</v>
      </c>
      <c r="B185" s="149" t="s">
        <v>6</v>
      </c>
      <c r="C185" s="150" t="s">
        <v>61</v>
      </c>
      <c r="D185" s="151" t="s">
        <v>6</v>
      </c>
      <c r="E185" s="151" t="s">
        <v>6</v>
      </c>
      <c r="F185" s="152" t="s">
        <v>6</v>
      </c>
      <c r="G185" s="153" t="s">
        <v>6</v>
      </c>
      <c r="H185" s="154"/>
      <c r="I185" s="155" t="s">
        <v>61</v>
      </c>
      <c r="J185" s="151" t="s">
        <v>6</v>
      </c>
      <c r="K185" s="151" t="s">
        <v>6</v>
      </c>
      <c r="L185" s="152" t="s">
        <v>6</v>
      </c>
      <c r="M185" s="156" t="s">
        <v>6</v>
      </c>
      <c r="N185" s="157"/>
      <c r="O185" s="158" t="str">
        <f t="shared" si="2"/>
        <v/>
      </c>
      <c r="P185" s="159" t="s">
        <v>6</v>
      </c>
      <c r="Q185" s="160" t="s">
        <v>6</v>
      </c>
      <c r="R185" s="151" t="s">
        <v>6</v>
      </c>
      <c r="S185" s="161" t="s">
        <v>6</v>
      </c>
      <c r="T185" s="162" t="s">
        <v>6</v>
      </c>
      <c r="U185" s="3"/>
    </row>
    <row r="186" spans="1:21" x14ac:dyDescent="0.35">
      <c r="A186" s="148" t="s">
        <v>6</v>
      </c>
      <c r="B186" s="149" t="s">
        <v>6</v>
      </c>
      <c r="C186" s="150" t="s">
        <v>61</v>
      </c>
      <c r="D186" s="151" t="s">
        <v>6</v>
      </c>
      <c r="E186" s="151" t="s">
        <v>6</v>
      </c>
      <c r="F186" s="152" t="s">
        <v>6</v>
      </c>
      <c r="G186" s="153" t="s">
        <v>6</v>
      </c>
      <c r="H186" s="154"/>
      <c r="I186" s="155" t="s">
        <v>61</v>
      </c>
      <c r="J186" s="151" t="s">
        <v>6</v>
      </c>
      <c r="K186" s="151" t="s">
        <v>6</v>
      </c>
      <c r="L186" s="152" t="s">
        <v>6</v>
      </c>
      <c r="M186" s="156" t="s">
        <v>6</v>
      </c>
      <c r="N186" s="157"/>
      <c r="O186" s="158" t="str">
        <f t="shared" si="2"/>
        <v/>
      </c>
      <c r="P186" s="159" t="s">
        <v>6</v>
      </c>
      <c r="Q186" s="160" t="s">
        <v>6</v>
      </c>
      <c r="R186" s="151" t="s">
        <v>6</v>
      </c>
      <c r="S186" s="161" t="s">
        <v>6</v>
      </c>
      <c r="T186" s="162" t="s">
        <v>6</v>
      </c>
      <c r="U186" s="3"/>
    </row>
    <row r="187" spans="1:21" x14ac:dyDescent="0.35">
      <c r="A187" s="148" t="s">
        <v>6</v>
      </c>
      <c r="B187" s="149" t="s">
        <v>6</v>
      </c>
      <c r="C187" s="150" t="s">
        <v>61</v>
      </c>
      <c r="D187" s="151" t="s">
        <v>6</v>
      </c>
      <c r="E187" s="151" t="s">
        <v>6</v>
      </c>
      <c r="F187" s="152" t="s">
        <v>6</v>
      </c>
      <c r="G187" s="153" t="s">
        <v>6</v>
      </c>
      <c r="H187" s="154"/>
      <c r="I187" s="155" t="s">
        <v>61</v>
      </c>
      <c r="J187" s="151" t="s">
        <v>6</v>
      </c>
      <c r="K187" s="151" t="s">
        <v>6</v>
      </c>
      <c r="L187" s="152" t="s">
        <v>6</v>
      </c>
      <c r="M187" s="156" t="s">
        <v>6</v>
      </c>
      <c r="N187" s="157"/>
      <c r="O187" s="158" t="str">
        <f t="shared" si="2"/>
        <v/>
      </c>
      <c r="P187" s="159" t="s">
        <v>6</v>
      </c>
      <c r="Q187" s="160" t="s">
        <v>6</v>
      </c>
      <c r="R187" s="151" t="s">
        <v>6</v>
      </c>
      <c r="S187" s="161" t="s">
        <v>6</v>
      </c>
      <c r="T187" s="162" t="s">
        <v>6</v>
      </c>
      <c r="U187" s="3"/>
    </row>
    <row r="188" spans="1:21" x14ac:dyDescent="0.35">
      <c r="A188" s="148" t="s">
        <v>6</v>
      </c>
      <c r="B188" s="149" t="s">
        <v>6</v>
      </c>
      <c r="C188" s="150" t="s">
        <v>61</v>
      </c>
      <c r="D188" s="151" t="s">
        <v>6</v>
      </c>
      <c r="E188" s="151" t="s">
        <v>6</v>
      </c>
      <c r="F188" s="152" t="s">
        <v>6</v>
      </c>
      <c r="G188" s="153" t="s">
        <v>6</v>
      </c>
      <c r="H188" s="154"/>
      <c r="I188" s="155" t="s">
        <v>61</v>
      </c>
      <c r="J188" s="151" t="s">
        <v>6</v>
      </c>
      <c r="K188" s="151" t="s">
        <v>6</v>
      </c>
      <c r="L188" s="152" t="s">
        <v>6</v>
      </c>
      <c r="M188" s="156" t="s">
        <v>6</v>
      </c>
      <c r="N188" s="157"/>
      <c r="O188" s="158" t="str">
        <f t="shared" si="2"/>
        <v/>
      </c>
      <c r="P188" s="159" t="s">
        <v>6</v>
      </c>
      <c r="Q188" s="160" t="s">
        <v>6</v>
      </c>
      <c r="R188" s="151" t="s">
        <v>6</v>
      </c>
      <c r="S188" s="161" t="s">
        <v>6</v>
      </c>
      <c r="T188" s="162" t="s">
        <v>6</v>
      </c>
      <c r="U188" s="3"/>
    </row>
    <row r="189" spans="1:21" x14ac:dyDescent="0.35">
      <c r="A189" s="148" t="s">
        <v>6</v>
      </c>
      <c r="B189" s="149" t="s">
        <v>6</v>
      </c>
      <c r="C189" s="150" t="s">
        <v>61</v>
      </c>
      <c r="D189" s="151" t="s">
        <v>6</v>
      </c>
      <c r="E189" s="151" t="s">
        <v>6</v>
      </c>
      <c r="F189" s="152" t="s">
        <v>6</v>
      </c>
      <c r="G189" s="153" t="s">
        <v>6</v>
      </c>
      <c r="H189" s="154"/>
      <c r="I189" s="155" t="s">
        <v>61</v>
      </c>
      <c r="J189" s="151" t="s">
        <v>6</v>
      </c>
      <c r="K189" s="151" t="s">
        <v>6</v>
      </c>
      <c r="L189" s="152" t="s">
        <v>6</v>
      </c>
      <c r="M189" s="156" t="s">
        <v>6</v>
      </c>
      <c r="N189" s="157"/>
      <c r="O189" s="158" t="str">
        <f t="shared" si="2"/>
        <v/>
      </c>
      <c r="P189" s="159" t="s">
        <v>6</v>
      </c>
      <c r="Q189" s="160" t="s">
        <v>6</v>
      </c>
      <c r="R189" s="151" t="s">
        <v>6</v>
      </c>
      <c r="S189" s="161" t="s">
        <v>6</v>
      </c>
      <c r="T189" s="162" t="s">
        <v>6</v>
      </c>
      <c r="U189" s="3"/>
    </row>
    <row r="190" spans="1:21" x14ac:dyDescent="0.35">
      <c r="A190" s="148" t="s">
        <v>6</v>
      </c>
      <c r="B190" s="149" t="s">
        <v>6</v>
      </c>
      <c r="C190" s="150" t="s">
        <v>61</v>
      </c>
      <c r="D190" s="151" t="s">
        <v>6</v>
      </c>
      <c r="E190" s="151" t="s">
        <v>6</v>
      </c>
      <c r="F190" s="152" t="s">
        <v>6</v>
      </c>
      <c r="G190" s="153" t="s">
        <v>6</v>
      </c>
      <c r="H190" s="154"/>
      <c r="I190" s="155" t="s">
        <v>61</v>
      </c>
      <c r="J190" s="151" t="s">
        <v>6</v>
      </c>
      <c r="K190" s="151" t="s">
        <v>6</v>
      </c>
      <c r="L190" s="152" t="s">
        <v>6</v>
      </c>
      <c r="M190" s="156" t="s">
        <v>6</v>
      </c>
      <c r="N190" s="157"/>
      <c r="O190" s="158" t="str">
        <f t="shared" si="2"/>
        <v/>
      </c>
      <c r="P190" s="159" t="s">
        <v>6</v>
      </c>
      <c r="Q190" s="160" t="s">
        <v>6</v>
      </c>
      <c r="R190" s="151" t="s">
        <v>6</v>
      </c>
      <c r="S190" s="161" t="s">
        <v>6</v>
      </c>
      <c r="T190" s="162" t="s">
        <v>6</v>
      </c>
      <c r="U190" s="3"/>
    </row>
    <row r="191" spans="1:21" x14ac:dyDescent="0.35">
      <c r="A191" s="148" t="s">
        <v>6</v>
      </c>
      <c r="B191" s="149" t="s">
        <v>6</v>
      </c>
      <c r="C191" s="150" t="s">
        <v>61</v>
      </c>
      <c r="D191" s="151" t="s">
        <v>6</v>
      </c>
      <c r="E191" s="151" t="s">
        <v>6</v>
      </c>
      <c r="F191" s="152" t="s">
        <v>6</v>
      </c>
      <c r="G191" s="153" t="s">
        <v>6</v>
      </c>
      <c r="H191" s="154"/>
      <c r="I191" s="155" t="s">
        <v>61</v>
      </c>
      <c r="J191" s="151" t="s">
        <v>6</v>
      </c>
      <c r="K191" s="151" t="s">
        <v>6</v>
      </c>
      <c r="L191" s="152" t="s">
        <v>6</v>
      </c>
      <c r="M191" s="156" t="s">
        <v>6</v>
      </c>
      <c r="N191" s="157"/>
      <c r="O191" s="158" t="str">
        <f t="shared" si="2"/>
        <v/>
      </c>
      <c r="P191" s="159" t="s">
        <v>6</v>
      </c>
      <c r="Q191" s="160" t="s">
        <v>6</v>
      </c>
      <c r="R191" s="151" t="s">
        <v>6</v>
      </c>
      <c r="S191" s="161" t="s">
        <v>6</v>
      </c>
      <c r="T191" s="162" t="s">
        <v>6</v>
      </c>
      <c r="U191" s="3"/>
    </row>
    <row r="192" spans="1:21" x14ac:dyDescent="0.35">
      <c r="A192" s="148" t="s">
        <v>6</v>
      </c>
      <c r="B192" s="149" t="s">
        <v>6</v>
      </c>
      <c r="C192" s="150" t="s">
        <v>61</v>
      </c>
      <c r="D192" s="151" t="s">
        <v>6</v>
      </c>
      <c r="E192" s="151" t="s">
        <v>6</v>
      </c>
      <c r="F192" s="152" t="s">
        <v>6</v>
      </c>
      <c r="G192" s="153" t="s">
        <v>6</v>
      </c>
      <c r="H192" s="154"/>
      <c r="I192" s="155" t="s">
        <v>61</v>
      </c>
      <c r="J192" s="151" t="s">
        <v>6</v>
      </c>
      <c r="K192" s="151" t="s">
        <v>6</v>
      </c>
      <c r="L192" s="152" t="s">
        <v>6</v>
      </c>
      <c r="M192" s="156" t="s">
        <v>6</v>
      </c>
      <c r="N192" s="157"/>
      <c r="O192" s="158" t="str">
        <f t="shared" ref="O192:O197" si="3">IF(OR(D192="",D192="-",J192="",J192="-"),"",D192-J192)</f>
        <v/>
      </c>
      <c r="P192" s="159" t="s">
        <v>6</v>
      </c>
      <c r="Q192" s="160" t="s">
        <v>6</v>
      </c>
      <c r="R192" s="151" t="s">
        <v>6</v>
      </c>
      <c r="S192" s="161" t="s">
        <v>6</v>
      </c>
      <c r="T192" s="162" t="s">
        <v>6</v>
      </c>
      <c r="U192" s="3"/>
    </row>
    <row r="193" spans="1:21" x14ac:dyDescent="0.35">
      <c r="A193" s="148" t="s">
        <v>6</v>
      </c>
      <c r="B193" s="149" t="s">
        <v>6</v>
      </c>
      <c r="C193" s="150" t="s">
        <v>61</v>
      </c>
      <c r="D193" s="151" t="s">
        <v>6</v>
      </c>
      <c r="E193" s="151" t="s">
        <v>6</v>
      </c>
      <c r="F193" s="152" t="s">
        <v>6</v>
      </c>
      <c r="G193" s="153" t="s">
        <v>6</v>
      </c>
      <c r="H193" s="154"/>
      <c r="I193" s="155" t="s">
        <v>61</v>
      </c>
      <c r="J193" s="151" t="s">
        <v>6</v>
      </c>
      <c r="K193" s="151" t="s">
        <v>6</v>
      </c>
      <c r="L193" s="152" t="s">
        <v>6</v>
      </c>
      <c r="M193" s="156" t="s">
        <v>6</v>
      </c>
      <c r="N193" s="157"/>
      <c r="O193" s="158" t="str">
        <f t="shared" si="3"/>
        <v/>
      </c>
      <c r="P193" s="159" t="s">
        <v>6</v>
      </c>
      <c r="Q193" s="160" t="s">
        <v>6</v>
      </c>
      <c r="R193" s="151" t="s">
        <v>6</v>
      </c>
      <c r="S193" s="161" t="s">
        <v>6</v>
      </c>
      <c r="T193" s="162" t="s">
        <v>6</v>
      </c>
      <c r="U193" s="3"/>
    </row>
    <row r="194" spans="1:21" x14ac:dyDescent="0.35">
      <c r="A194" s="148" t="s">
        <v>6</v>
      </c>
      <c r="B194" s="149" t="s">
        <v>6</v>
      </c>
      <c r="C194" s="150" t="s">
        <v>61</v>
      </c>
      <c r="D194" s="151" t="s">
        <v>6</v>
      </c>
      <c r="E194" s="151" t="s">
        <v>6</v>
      </c>
      <c r="F194" s="152" t="s">
        <v>6</v>
      </c>
      <c r="G194" s="153" t="s">
        <v>6</v>
      </c>
      <c r="H194" s="154"/>
      <c r="I194" s="155" t="s">
        <v>61</v>
      </c>
      <c r="J194" s="151" t="s">
        <v>6</v>
      </c>
      <c r="K194" s="151" t="s">
        <v>6</v>
      </c>
      <c r="L194" s="152" t="s">
        <v>6</v>
      </c>
      <c r="M194" s="156" t="s">
        <v>6</v>
      </c>
      <c r="N194" s="157"/>
      <c r="O194" s="158" t="str">
        <f t="shared" si="3"/>
        <v/>
      </c>
      <c r="P194" s="159" t="s">
        <v>6</v>
      </c>
      <c r="Q194" s="160" t="s">
        <v>6</v>
      </c>
      <c r="R194" s="151" t="s">
        <v>6</v>
      </c>
      <c r="S194" s="161" t="s">
        <v>6</v>
      </c>
      <c r="T194" s="162" t="s">
        <v>6</v>
      </c>
      <c r="U194" s="3"/>
    </row>
    <row r="195" spans="1:21" x14ac:dyDescent="0.35">
      <c r="A195" s="148" t="s">
        <v>6</v>
      </c>
      <c r="B195" s="149" t="s">
        <v>6</v>
      </c>
      <c r="C195" s="150" t="s">
        <v>61</v>
      </c>
      <c r="D195" s="151" t="s">
        <v>6</v>
      </c>
      <c r="E195" s="151" t="s">
        <v>6</v>
      </c>
      <c r="F195" s="152" t="s">
        <v>6</v>
      </c>
      <c r="G195" s="153" t="s">
        <v>6</v>
      </c>
      <c r="H195" s="154"/>
      <c r="I195" s="155" t="s">
        <v>61</v>
      </c>
      <c r="J195" s="151" t="s">
        <v>6</v>
      </c>
      <c r="K195" s="151" t="s">
        <v>6</v>
      </c>
      <c r="L195" s="152" t="s">
        <v>6</v>
      </c>
      <c r="M195" s="156" t="s">
        <v>6</v>
      </c>
      <c r="N195" s="157"/>
      <c r="O195" s="158" t="str">
        <f t="shared" si="3"/>
        <v/>
      </c>
      <c r="P195" s="159" t="s">
        <v>6</v>
      </c>
      <c r="Q195" s="160" t="s">
        <v>6</v>
      </c>
      <c r="R195" s="151" t="s">
        <v>6</v>
      </c>
      <c r="S195" s="161" t="s">
        <v>6</v>
      </c>
      <c r="T195" s="162" t="s">
        <v>6</v>
      </c>
      <c r="U195" s="3"/>
    </row>
    <row r="196" spans="1:21" x14ac:dyDescent="0.35">
      <c r="A196" s="148" t="s">
        <v>6</v>
      </c>
      <c r="B196" s="149" t="s">
        <v>6</v>
      </c>
      <c r="C196" s="150" t="s">
        <v>61</v>
      </c>
      <c r="D196" s="151" t="s">
        <v>6</v>
      </c>
      <c r="E196" s="151" t="s">
        <v>6</v>
      </c>
      <c r="F196" s="152" t="s">
        <v>6</v>
      </c>
      <c r="G196" s="153" t="s">
        <v>6</v>
      </c>
      <c r="H196" s="154"/>
      <c r="I196" s="155" t="s">
        <v>61</v>
      </c>
      <c r="J196" s="151" t="s">
        <v>6</v>
      </c>
      <c r="K196" s="151" t="s">
        <v>6</v>
      </c>
      <c r="L196" s="152" t="s">
        <v>6</v>
      </c>
      <c r="M196" s="156" t="s">
        <v>6</v>
      </c>
      <c r="N196" s="157"/>
      <c r="O196" s="158" t="str">
        <f t="shared" si="3"/>
        <v/>
      </c>
      <c r="P196" s="159" t="s">
        <v>6</v>
      </c>
      <c r="Q196" s="160" t="s">
        <v>6</v>
      </c>
      <c r="R196" s="151" t="s">
        <v>6</v>
      </c>
      <c r="S196" s="161" t="s">
        <v>6</v>
      </c>
      <c r="T196" s="162" t="s">
        <v>6</v>
      </c>
      <c r="U196" s="3"/>
    </row>
    <row r="197" spans="1:21" ht="15" thickBot="1" x14ac:dyDescent="0.4">
      <c r="A197" s="148" t="s">
        <v>6</v>
      </c>
      <c r="B197" s="149" t="s">
        <v>6</v>
      </c>
      <c r="C197" s="150" t="s">
        <v>61</v>
      </c>
      <c r="D197" s="151" t="s">
        <v>6</v>
      </c>
      <c r="E197" s="151" t="s">
        <v>6</v>
      </c>
      <c r="F197" s="152" t="s">
        <v>6</v>
      </c>
      <c r="G197" s="153" t="s">
        <v>6</v>
      </c>
      <c r="H197" s="154"/>
      <c r="I197" s="155" t="s">
        <v>61</v>
      </c>
      <c r="J197" s="151" t="s">
        <v>6</v>
      </c>
      <c r="K197" s="151" t="s">
        <v>6</v>
      </c>
      <c r="L197" s="152" t="s">
        <v>6</v>
      </c>
      <c r="M197" s="156" t="s">
        <v>6</v>
      </c>
      <c r="N197" s="157"/>
      <c r="O197" s="158" t="str">
        <f t="shared" si="3"/>
        <v/>
      </c>
      <c r="P197" s="159" t="s">
        <v>6</v>
      </c>
      <c r="Q197" s="160" t="s">
        <v>6</v>
      </c>
      <c r="R197" s="151" t="s">
        <v>6</v>
      </c>
      <c r="S197" s="161" t="s">
        <v>6</v>
      </c>
      <c r="T197" s="162" t="s">
        <v>6</v>
      </c>
      <c r="U197" s="3"/>
    </row>
    <row r="198" spans="1:21" x14ac:dyDescent="0.35">
      <c r="A198" s="163" t="s">
        <v>92</v>
      </c>
      <c r="B198" s="164">
        <f>IF(SUM(B128:B197)=0,"-",AVERAGE(B128:B197))</f>
        <v>24</v>
      </c>
      <c r="C198" s="165" t="s">
        <v>61</v>
      </c>
      <c r="D198" s="166">
        <f>IF(SUM(D128:D197)=0,0,AVERAGE(D128:D197))</f>
        <v>70.683214285714286</v>
      </c>
      <c r="E198" s="166">
        <f>IF(SUM(E128:E197)=0,"-",AVERAGE(E128:E197))</f>
        <v>6.7299999999999986</v>
      </c>
      <c r="F198" s="167">
        <f>IF(SUM(F128:F197)=0,"-",AVERAGE(F128:F197))</f>
        <v>104.69321428571426</v>
      </c>
      <c r="G198" s="168" t="str">
        <f>IF(SUM(G128:G197)=0,"-",AVERAGE(G128:G197))</f>
        <v>-</v>
      </c>
      <c r="H198" s="167"/>
      <c r="I198" s="169" t="s">
        <v>61</v>
      </c>
      <c r="J198" s="166">
        <f>IF(SUM(J128:J197)=0,0,AVERAGE(J128:J197))</f>
        <v>51.035000000000004</v>
      </c>
      <c r="K198" s="166">
        <f>IF(SUM(K128:K197)=0,"-",AVERAGE(K128:K197))</f>
        <v>4.53</v>
      </c>
      <c r="L198" s="167">
        <f>IF(SUM(L128:L197)=0,"-",AVERAGE(L128:L197))</f>
        <v>102.86321428571425</v>
      </c>
      <c r="M198" s="167" t="str">
        <f>IF(SUM(M128:M197)=0,"-",AVERAGE(M128:M197))</f>
        <v>-</v>
      </c>
      <c r="N198" s="170"/>
      <c r="O198" s="171">
        <f t="shared" ref="O198:T198" si="4">IF(SUM(O128:O197)=0,"-",AVERAGE(O128:O197))</f>
        <v>19.648214285714285</v>
      </c>
      <c r="P198" s="168">
        <f t="shared" si="4"/>
        <v>1.8299999999999996</v>
      </c>
      <c r="Q198" s="167" t="str">
        <f t="shared" si="4"/>
        <v>-</v>
      </c>
      <c r="R198" s="167" t="str">
        <f t="shared" si="4"/>
        <v>-</v>
      </c>
      <c r="S198" s="172" t="str">
        <f t="shared" si="4"/>
        <v>-</v>
      </c>
      <c r="T198" s="173">
        <f t="shared" si="4"/>
        <v>2.1521785714285722</v>
      </c>
      <c r="U198" s="3"/>
    </row>
    <row r="199" spans="1:21" ht="15" thickBot="1" x14ac:dyDescent="0.4">
      <c r="A199" s="174" t="s">
        <v>93</v>
      </c>
      <c r="B199" s="175">
        <f>SUM(B128:B197)</f>
        <v>672</v>
      </c>
      <c r="C199" s="174"/>
      <c r="D199" s="176"/>
      <c r="E199" s="176"/>
      <c r="F199" s="177">
        <f>SUM(F128:F197)</f>
        <v>2931.4099999999994</v>
      </c>
      <c r="G199" s="178">
        <f>SUM(G128:G197)</f>
        <v>0</v>
      </c>
      <c r="H199" s="179"/>
      <c r="I199" s="176"/>
      <c r="J199" s="176"/>
      <c r="K199" s="176"/>
      <c r="L199" s="180">
        <f>SUM(L128:L197)</f>
        <v>2880.1699999999992</v>
      </c>
      <c r="M199" s="181">
        <f>SUM(M128:M197)</f>
        <v>0</v>
      </c>
      <c r="N199" s="182"/>
      <c r="O199" s="174"/>
      <c r="P199" s="183">
        <f>SUM(P128:P197)</f>
        <v>51.239999999999988</v>
      </c>
      <c r="Q199" s="179">
        <f>SUM(Q128:Q197)</f>
        <v>0</v>
      </c>
      <c r="R199" s="176">
        <f>SUM(R128:R197)</f>
        <v>0</v>
      </c>
      <c r="S199" s="182">
        <f>SUM(S128:S197)</f>
        <v>0</v>
      </c>
      <c r="T199" s="184">
        <f>SUM(T128:T197)</f>
        <v>60.261000000000017</v>
      </c>
      <c r="U199" s="3"/>
    </row>
    <row r="200" spans="1:21" x14ac:dyDescent="0.35">
      <c r="A200" s="93">
        <f>70-COUNTIF(A128:A197,"")</f>
        <v>28</v>
      </c>
      <c r="B200" s="93">
        <f>COUNT(B128:B197)</f>
        <v>28</v>
      </c>
      <c r="C200" s="93">
        <f>A200-B200</f>
        <v>0</v>
      </c>
      <c r="D200" s="93" t="s">
        <v>94</v>
      </c>
      <c r="E200" s="93">
        <v>8</v>
      </c>
      <c r="F200" s="94">
        <f>AVERAGE(F149:F155)</f>
        <v>104.9742857142857</v>
      </c>
      <c r="G200" s="94"/>
      <c r="H200" s="93"/>
      <c r="I200" s="93"/>
      <c r="J200" s="93"/>
      <c r="K200" s="93"/>
      <c r="L200" s="94">
        <f>AVERAGE(L149:L155)</f>
        <v>102.88285714285715</v>
      </c>
      <c r="M200" s="94"/>
      <c r="N200" s="113"/>
      <c r="O200" s="113"/>
      <c r="P200" s="94">
        <f>AVERAGE(P149:P155)</f>
        <v>2.0914285714285712</v>
      </c>
      <c r="Q200" s="94"/>
      <c r="R200" s="94"/>
      <c r="S200" s="113"/>
      <c r="T200" s="97">
        <f>AVERAGE(T149:T155)</f>
        <v>1.8644285714285715</v>
      </c>
      <c r="U200" s="3"/>
    </row>
    <row r="201" spans="1:21" x14ac:dyDescent="0.35">
      <c r="A201" s="22" t="s">
        <v>95</v>
      </c>
      <c r="B201" s="22"/>
      <c r="C201" s="22"/>
      <c r="D201" s="22"/>
      <c r="E201" s="22"/>
      <c r="F201" s="98"/>
      <c r="G201" s="98"/>
      <c r="H201" s="22"/>
      <c r="I201" s="22"/>
      <c r="J201" s="22"/>
      <c r="K201" s="22"/>
      <c r="L201" s="98"/>
      <c r="M201" s="22"/>
      <c r="N201" s="22"/>
      <c r="O201" s="22"/>
      <c r="P201" s="98"/>
      <c r="Q201" s="22"/>
      <c r="R201" s="22"/>
      <c r="S201" s="22"/>
      <c r="T201" s="22">
        <v>0</v>
      </c>
      <c r="U201" s="3"/>
    </row>
    <row r="202" spans="1:21" x14ac:dyDescent="0.35">
      <c r="A202" s="99" t="s">
        <v>96</v>
      </c>
      <c r="B202" s="99"/>
      <c r="C202" s="99"/>
      <c r="D202" s="99"/>
      <c r="E202" s="99"/>
      <c r="F202" s="100"/>
      <c r="G202" s="100"/>
      <c r="H202" s="99"/>
      <c r="I202" s="99"/>
      <c r="J202" s="99"/>
      <c r="K202" s="99"/>
      <c r="L202" s="100"/>
      <c r="M202" s="99"/>
      <c r="N202" s="99"/>
      <c r="O202" s="99"/>
      <c r="P202" s="100"/>
      <c r="Q202" s="99"/>
      <c r="R202" s="99"/>
      <c r="S202" s="99"/>
      <c r="T202" s="99">
        <v>0</v>
      </c>
      <c r="U202" s="3"/>
    </row>
    <row r="203" spans="1:21" ht="15.5" x14ac:dyDescent="0.35">
      <c r="A203" s="104" t="s">
        <v>93</v>
      </c>
      <c r="B203" s="104"/>
      <c r="C203" s="104"/>
      <c r="D203" s="104"/>
      <c r="E203" s="104"/>
      <c r="F203" s="102"/>
      <c r="G203" s="102"/>
      <c r="H203" s="104"/>
      <c r="I203" s="104"/>
      <c r="J203" s="104"/>
      <c r="K203" s="104"/>
      <c r="L203" s="102"/>
      <c r="M203" s="104"/>
      <c r="N203" s="104"/>
      <c r="O203" s="104"/>
      <c r="P203" s="102"/>
      <c r="Q203" s="104"/>
      <c r="R203" s="104"/>
      <c r="S203" s="104"/>
      <c r="T203" s="104">
        <f>T199+T201-T202</f>
        <v>60.261000000000017</v>
      </c>
      <c r="U203" s="95"/>
    </row>
    <row r="204" spans="1:21" x14ac:dyDescent="0.35">
      <c r="A204" s="96"/>
      <c r="B204" s="96"/>
      <c r="C204" s="105"/>
      <c r="D204" s="105"/>
      <c r="E204" s="105"/>
      <c r="F204" s="96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96"/>
      <c r="S204" s="24"/>
      <c r="T204" s="114"/>
      <c r="U204" s="22"/>
    </row>
    <row r="205" spans="1:21" x14ac:dyDescent="0.3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99"/>
    </row>
    <row r="206" spans="1:21" x14ac:dyDescent="0.35">
      <c r="A206" s="3" t="s">
        <v>99</v>
      </c>
      <c r="B206" s="3"/>
      <c r="C206" s="3"/>
      <c r="D206" s="3"/>
      <c r="E206" s="3"/>
      <c r="F206" s="17">
        <f>24*(B200)-B199-B123*24</f>
        <v>0</v>
      </c>
      <c r="G206" s="3" t="s">
        <v>100</v>
      </c>
      <c r="H206" s="3" t="s">
        <v>100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15"/>
    </row>
    <row r="207" spans="1:21" x14ac:dyDescent="0.3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1:21" x14ac:dyDescent="0.35">
      <c r="A208" s="3" t="s">
        <v>134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 t="s">
        <v>104</v>
      </c>
      <c r="P208" s="3"/>
      <c r="Q208" s="3"/>
      <c r="R208" s="3"/>
      <c r="S208" s="3"/>
      <c r="T208" s="3"/>
      <c r="U208" s="3"/>
    </row>
    <row r="209" spans="1:21" x14ac:dyDescent="0.35">
      <c r="A209" s="3" t="s">
        <v>103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 t="s">
        <v>104</v>
      </c>
      <c r="P209" s="3"/>
      <c r="Q209" s="3"/>
      <c r="R209" s="3"/>
      <c r="S209" s="3"/>
      <c r="T209" s="3"/>
      <c r="U209" s="24"/>
    </row>
    <row r="210" spans="1:2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35">
      <c r="A211" s="3" t="s">
        <v>135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24"/>
    </row>
    <row r="212" spans="1:21" x14ac:dyDescent="0.35">
      <c r="A212" s="3" t="s">
        <v>106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6" t="s">
        <v>107</v>
      </c>
      <c r="U212" s="3"/>
    </row>
    <row r="213" spans="1:21" x14ac:dyDescent="0.35">
      <c r="A213" s="3" t="s">
        <v>103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 t="s">
        <v>104</v>
      </c>
      <c r="P213" s="3"/>
      <c r="Q213" s="3"/>
      <c r="R213" s="3"/>
      <c r="S213" s="3"/>
      <c r="T213" s="3"/>
      <c r="U213" s="3"/>
    </row>
    <row r="214" spans="1:2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35">
      <c r="A215" s="3" t="s">
        <v>105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35">
      <c r="A216" s="3" t="s">
        <v>106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6" t="s">
        <v>107</v>
      </c>
    </row>
  </sheetData>
  <mergeCells count="6">
    <mergeCell ref="A2:O2"/>
    <mergeCell ref="C22:G22"/>
    <mergeCell ref="I22:M22"/>
    <mergeCell ref="A107:O107"/>
    <mergeCell ref="C125:G125"/>
    <mergeCell ref="I125:M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5"/>
  <sheetViews>
    <sheetView topLeftCell="A88" workbookViewId="0">
      <selection activeCell="U92" sqref="U92"/>
    </sheetView>
  </sheetViews>
  <sheetFormatPr defaultRowHeight="14.5" x14ac:dyDescent="0.35"/>
  <sheetData>
    <row r="1" spans="1:19" x14ac:dyDescent="0.35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4"/>
      <c r="O1" s="3"/>
      <c r="P1" s="3"/>
      <c r="Q1" s="2"/>
      <c r="R1" s="2"/>
      <c r="S1" s="6" t="s">
        <v>0</v>
      </c>
    </row>
    <row r="2" spans="1:19" ht="17.5" x14ac:dyDescent="0.35">
      <c r="A2" s="193" t="s">
        <v>236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"/>
      <c r="Q2" s="7"/>
      <c r="R2" s="7"/>
      <c r="S2" s="8" t="s">
        <v>2</v>
      </c>
    </row>
    <row r="3" spans="1:19" ht="18" x14ac:dyDescent="0.4">
      <c r="A3" s="9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2"/>
      <c r="Q3" s="2"/>
      <c r="R3" s="2"/>
      <c r="S3" s="10" t="s">
        <v>188</v>
      </c>
    </row>
    <row r="4" spans="1:19" ht="17.5" x14ac:dyDescent="0.35">
      <c r="A4" s="11" t="s">
        <v>5</v>
      </c>
      <c r="B4" s="12"/>
      <c r="C4" s="13" t="s">
        <v>189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3"/>
      <c r="P4" s="12"/>
      <c r="Q4" s="2"/>
      <c r="R4" s="2"/>
      <c r="S4" s="10" t="s">
        <v>7</v>
      </c>
    </row>
    <row r="5" spans="1:19" ht="17.5" x14ac:dyDescent="0.35">
      <c r="A5" s="11" t="s">
        <v>8</v>
      </c>
      <c r="B5" s="3"/>
      <c r="C5" s="13" t="s">
        <v>190</v>
      </c>
      <c r="D5" s="2"/>
      <c r="E5" s="3"/>
      <c r="F5" s="3"/>
      <c r="G5" s="14"/>
      <c r="H5" s="14"/>
      <c r="I5" s="14"/>
      <c r="J5" s="14"/>
      <c r="K5" s="3"/>
      <c r="L5" s="14"/>
      <c r="M5" s="14"/>
      <c r="N5" s="14"/>
      <c r="O5" s="14"/>
      <c r="P5" s="3"/>
      <c r="Q5" s="3"/>
      <c r="R5" s="3"/>
      <c r="S5" s="6" t="s">
        <v>10</v>
      </c>
    </row>
    <row r="6" spans="1:19" x14ac:dyDescent="0.35">
      <c r="A6" s="15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16"/>
      <c r="P6" s="17"/>
      <c r="Q6" s="17"/>
      <c r="R6" s="17"/>
      <c r="S6" s="18" t="s">
        <v>13</v>
      </c>
    </row>
    <row r="7" spans="1:19" ht="17.5" x14ac:dyDescent="0.35">
      <c r="A7" s="19" t="s">
        <v>14</v>
      </c>
      <c r="B7" s="20"/>
      <c r="C7" s="19"/>
      <c r="D7" s="19"/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22"/>
      <c r="Q7" s="22"/>
      <c r="R7" s="22"/>
      <c r="S7" s="23" t="s">
        <v>15</v>
      </c>
    </row>
    <row r="8" spans="1:19" x14ac:dyDescent="0.35">
      <c r="A8" s="19" t="s">
        <v>16</v>
      </c>
      <c r="B8" s="3"/>
      <c r="C8" s="3"/>
      <c r="D8" s="2"/>
      <c r="E8" s="3"/>
      <c r="F8" s="3"/>
      <c r="G8" s="3"/>
      <c r="H8" s="3"/>
      <c r="I8" s="2"/>
      <c r="J8" s="3"/>
      <c r="K8" s="3"/>
      <c r="L8" s="2"/>
      <c r="M8" s="3"/>
      <c r="N8" s="3"/>
      <c r="O8" s="3"/>
      <c r="P8" s="3"/>
      <c r="Q8" s="3"/>
      <c r="R8" s="3"/>
      <c r="S8" s="6" t="s">
        <v>17</v>
      </c>
    </row>
    <row r="9" spans="1:19" x14ac:dyDescent="0.35">
      <c r="A9" s="3" t="s">
        <v>191</v>
      </c>
      <c r="B9" s="2"/>
      <c r="C9" s="3"/>
      <c r="D9" s="2"/>
      <c r="E9" s="3"/>
      <c r="F9" s="3"/>
      <c r="G9" s="3"/>
      <c r="H9" s="2"/>
      <c r="I9" s="2"/>
      <c r="J9" s="3" t="s">
        <v>19</v>
      </c>
      <c r="K9" s="3"/>
      <c r="L9" s="3"/>
      <c r="M9" s="3" t="s">
        <v>192</v>
      </c>
      <c r="N9" s="3"/>
      <c r="O9" s="3"/>
      <c r="P9" s="3"/>
      <c r="Q9" s="3"/>
      <c r="R9" s="3"/>
      <c r="S9" s="2" t="s">
        <v>21</v>
      </c>
    </row>
    <row r="10" spans="1:19" x14ac:dyDescent="0.35">
      <c r="A10" s="3"/>
      <c r="B10" s="3"/>
      <c r="C10" s="15" t="s">
        <v>22</v>
      </c>
      <c r="D10" s="3"/>
      <c r="E10" s="3"/>
      <c r="F10" s="3"/>
      <c r="G10" s="3" t="s">
        <v>23</v>
      </c>
      <c r="H10" s="3"/>
      <c r="I10" s="3"/>
      <c r="J10" s="3" t="s">
        <v>24</v>
      </c>
      <c r="K10" s="3"/>
      <c r="L10" s="3"/>
      <c r="M10" s="3"/>
      <c r="N10" s="3"/>
      <c r="O10" s="3" t="s">
        <v>25</v>
      </c>
      <c r="P10" s="3"/>
      <c r="Q10" s="3"/>
      <c r="R10" s="3"/>
      <c r="S10" s="6" t="s">
        <v>26</v>
      </c>
    </row>
    <row r="11" spans="1:19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x14ac:dyDescent="0.35">
      <c r="A12" s="19" t="s">
        <v>27</v>
      </c>
      <c r="B12" s="19"/>
      <c r="C12" s="19"/>
      <c r="D12" s="2" t="s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26"/>
    </row>
    <row r="13" spans="1:19" x14ac:dyDescent="0.35">
      <c r="A13" s="19" t="s">
        <v>171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6"/>
    </row>
    <row r="14" spans="1:19" x14ac:dyDescent="0.35">
      <c r="A14" s="19" t="s">
        <v>30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6"/>
    </row>
    <row r="15" spans="1:19" x14ac:dyDescent="0.35">
      <c r="A15" s="19" t="s">
        <v>193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</row>
    <row r="16" spans="1:19" x14ac:dyDescent="0.35">
      <c r="A16" s="19" t="s">
        <v>194</v>
      </c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</row>
    <row r="17" spans="1:19" x14ac:dyDescent="0.35">
      <c r="A17" s="19" t="s">
        <v>33</v>
      </c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</row>
    <row r="18" spans="1:19" x14ac:dyDescent="0.35">
      <c r="A18" s="19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</row>
    <row r="19" spans="1:19" x14ac:dyDescent="0.35">
      <c r="A19" s="19"/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</row>
    <row r="20" spans="1:19" x14ac:dyDescent="0.35">
      <c r="A20" s="27" t="s">
        <v>34</v>
      </c>
      <c r="B20" s="27">
        <v>0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6"/>
      <c r="R20" s="26"/>
      <c r="S20" s="26"/>
    </row>
    <row r="21" spans="1:19" ht="15" thickBot="1" x14ac:dyDescent="0.4">
      <c r="A21" s="19"/>
      <c r="B21" s="19"/>
      <c r="C21" s="19" t="str">
        <f>IF((G23="Q3,"),#REF!,IF((G23="Q1,"),#REF!,"-"))</f>
        <v>-</v>
      </c>
      <c r="D21" s="3"/>
      <c r="E21" s="3"/>
      <c r="F21" s="3"/>
      <c r="G21" s="3"/>
      <c r="H21" s="3"/>
      <c r="I21" s="19" t="str">
        <f>IF((M23="Q4,"),#REF!,IF((M23="Q2,"),#REF!,"-"))</f>
        <v>-</v>
      </c>
      <c r="J21" s="3"/>
      <c r="K21" s="3"/>
      <c r="L21" s="3"/>
      <c r="M21" s="3"/>
      <c r="N21" s="3"/>
      <c r="O21" s="3"/>
      <c r="P21" s="3"/>
      <c r="Q21" s="26"/>
      <c r="R21" s="26"/>
      <c r="S21" s="26"/>
    </row>
    <row r="22" spans="1:19" x14ac:dyDescent="0.35">
      <c r="A22" s="120"/>
      <c r="B22" s="121"/>
      <c r="C22" s="194" t="s">
        <v>35</v>
      </c>
      <c r="D22" s="195"/>
      <c r="E22" s="195"/>
      <c r="F22" s="195"/>
      <c r="G22" s="196"/>
      <c r="H22" s="122"/>
      <c r="I22" s="194" t="s">
        <v>36</v>
      </c>
      <c r="J22" s="195"/>
      <c r="K22" s="195"/>
      <c r="L22" s="195"/>
      <c r="M22" s="196"/>
      <c r="N22" s="122"/>
      <c r="O22" s="185"/>
      <c r="P22" s="123"/>
      <c r="Q22" s="124"/>
      <c r="R22" s="186"/>
      <c r="S22" s="127"/>
    </row>
    <row r="23" spans="1:19" x14ac:dyDescent="0.35">
      <c r="A23" s="128" t="s">
        <v>37</v>
      </c>
      <c r="B23" s="129" t="s">
        <v>38</v>
      </c>
      <c r="C23" s="130" t="str">
        <f>CONCATENATE("fG",RIGHT(LEFT(G23,2),1),",")</f>
        <v>fG3,</v>
      </c>
      <c r="D23" s="131" t="s">
        <v>39</v>
      </c>
      <c r="E23" s="40" t="s">
        <v>40</v>
      </c>
      <c r="F23" s="131" t="s">
        <v>41</v>
      </c>
      <c r="G23" s="132" t="s">
        <v>42</v>
      </c>
      <c r="H23" s="19"/>
      <c r="I23" s="130" t="str">
        <f>CONCATENATE("fG",RIGHT(LEFT(M23,2),1),",")</f>
        <v>fG4,</v>
      </c>
      <c r="J23" s="131" t="s">
        <v>43</v>
      </c>
      <c r="K23" s="40" t="s">
        <v>44</v>
      </c>
      <c r="L23" s="131" t="s">
        <v>45</v>
      </c>
      <c r="M23" s="132" t="s">
        <v>46</v>
      </c>
      <c r="N23" s="42"/>
      <c r="O23" s="136" t="s">
        <v>47</v>
      </c>
      <c r="P23" s="130" t="s">
        <v>48</v>
      </c>
      <c r="Q23" s="133" t="str">
        <f>IF(Q24="м.куб","dV","dM")</f>
        <v>dM</v>
      </c>
      <c r="R23" s="132" t="s">
        <v>49</v>
      </c>
      <c r="S23" s="136" t="s">
        <v>50</v>
      </c>
    </row>
    <row r="24" spans="1:19" ht="15" thickBot="1" x14ac:dyDescent="0.4">
      <c r="A24" s="137"/>
      <c r="B24" s="138"/>
      <c r="C24" s="139" t="s">
        <v>51</v>
      </c>
      <c r="D24" s="140" t="s">
        <v>52</v>
      </c>
      <c r="E24" s="141" t="s">
        <v>53</v>
      </c>
      <c r="F24" s="140" t="s">
        <v>6</v>
      </c>
      <c r="G24" s="142" t="s">
        <v>54</v>
      </c>
      <c r="H24" s="143" t="s">
        <v>55</v>
      </c>
      <c r="I24" s="139" t="s">
        <v>51</v>
      </c>
      <c r="J24" s="140" t="s">
        <v>52</v>
      </c>
      <c r="K24" s="141" t="s">
        <v>53</v>
      </c>
      <c r="L24" s="140" t="s">
        <v>6</v>
      </c>
      <c r="M24" s="142" t="s">
        <v>54</v>
      </c>
      <c r="N24" s="144" t="s">
        <v>56</v>
      </c>
      <c r="O24" s="147" t="s">
        <v>57</v>
      </c>
      <c r="P24" s="139" t="s">
        <v>58</v>
      </c>
      <c r="Q24" s="145" t="str">
        <f>F24</f>
        <v/>
      </c>
      <c r="R24" s="187" t="s">
        <v>54</v>
      </c>
      <c r="S24" s="147" t="s">
        <v>59</v>
      </c>
    </row>
    <row r="25" spans="1:19" x14ac:dyDescent="0.35">
      <c r="A25" s="148" t="s">
        <v>208</v>
      </c>
      <c r="B25" s="161">
        <v>24</v>
      </c>
      <c r="C25" s="150" t="s">
        <v>61</v>
      </c>
      <c r="D25" s="151">
        <v>61.8702201843262</v>
      </c>
      <c r="E25" s="151">
        <v>5.5</v>
      </c>
      <c r="F25" s="152">
        <v>1.2974395751953101</v>
      </c>
      <c r="G25" s="153">
        <v>1.3203887939453101</v>
      </c>
      <c r="H25" s="154"/>
      <c r="I25" s="155" t="s">
        <v>61</v>
      </c>
      <c r="J25" s="151">
        <v>40.523532867431598</v>
      </c>
      <c r="K25" s="151">
        <v>4.20013380050659</v>
      </c>
      <c r="L25" s="152">
        <v>1.01352691650391</v>
      </c>
      <c r="M25" s="156">
        <v>1.0215911865234399</v>
      </c>
      <c r="N25" s="157"/>
      <c r="O25" s="188" t="s">
        <v>61</v>
      </c>
      <c r="P25" s="158">
        <f t="shared" ref="P25:P88" si="0">IF(OR(D25="",D25="-",J25="",J25="-"),"",D25-J25)</f>
        <v>21.346687316894602</v>
      </c>
      <c r="Q25" s="159">
        <v>0.28391265869140597</v>
      </c>
      <c r="R25" s="159">
        <v>0.298797607421875</v>
      </c>
      <c r="S25" s="162">
        <v>3.9209604263305699E-2</v>
      </c>
    </row>
    <row r="26" spans="1:19" x14ac:dyDescent="0.35">
      <c r="A26" s="148" t="s">
        <v>209</v>
      </c>
      <c r="B26" s="161">
        <v>24</v>
      </c>
      <c r="C26" s="150" t="s">
        <v>61</v>
      </c>
      <c r="D26" s="151">
        <v>61.623779296875</v>
      </c>
      <c r="E26" s="151">
        <v>5.5</v>
      </c>
      <c r="F26" s="152">
        <v>1.1898880004882799</v>
      </c>
      <c r="G26" s="153">
        <v>1.2108001708984399</v>
      </c>
      <c r="H26" s="154"/>
      <c r="I26" s="155" t="s">
        <v>61</v>
      </c>
      <c r="J26" s="151">
        <v>40.564430236816399</v>
      </c>
      <c r="K26" s="151">
        <v>4.20013380050659</v>
      </c>
      <c r="L26" s="152">
        <v>1.0559730529785201</v>
      </c>
      <c r="M26" s="156">
        <v>1.06439208984375</v>
      </c>
      <c r="N26" s="157"/>
      <c r="O26" s="188" t="s">
        <v>61</v>
      </c>
      <c r="P26" s="158">
        <f t="shared" si="0"/>
        <v>21.059349060058601</v>
      </c>
      <c r="Q26" s="159">
        <v>0.13391494750976601</v>
      </c>
      <c r="R26" s="159">
        <v>0.146408081054688</v>
      </c>
      <c r="S26" s="162">
        <v>3.04913520812988E-2</v>
      </c>
    </row>
    <row r="27" spans="1:19" x14ac:dyDescent="0.35">
      <c r="A27" s="148" t="s">
        <v>210</v>
      </c>
      <c r="B27" s="161">
        <v>24</v>
      </c>
      <c r="C27" s="150" t="s">
        <v>61</v>
      </c>
      <c r="D27" s="151">
        <v>61.619060516357401</v>
      </c>
      <c r="E27" s="151">
        <v>5.5</v>
      </c>
      <c r="F27" s="152">
        <v>1.2598724365234399</v>
      </c>
      <c r="G27" s="153">
        <v>1.2819976806640601</v>
      </c>
      <c r="H27" s="154"/>
      <c r="I27" s="155" t="s">
        <v>61</v>
      </c>
      <c r="J27" s="151">
        <v>40.965202331542997</v>
      </c>
      <c r="K27" s="151">
        <v>4.20013380050659</v>
      </c>
      <c r="L27" s="152">
        <v>1.0776329040527299</v>
      </c>
      <c r="M27" s="156">
        <v>1.0863952636718801</v>
      </c>
      <c r="N27" s="157"/>
      <c r="O27" s="188" t="s">
        <v>61</v>
      </c>
      <c r="P27" s="158">
        <f t="shared" si="0"/>
        <v>20.653858184814403</v>
      </c>
      <c r="Q27" s="159">
        <v>0.18223953247070299</v>
      </c>
      <c r="R27" s="159">
        <v>0.195602416992188</v>
      </c>
      <c r="S27" s="162">
        <v>3.3490061759948703E-2</v>
      </c>
    </row>
    <row r="28" spans="1:19" x14ac:dyDescent="0.35">
      <c r="A28" s="148" t="s">
        <v>211</v>
      </c>
      <c r="B28" s="161">
        <v>24</v>
      </c>
      <c r="C28" s="150" t="s">
        <v>61</v>
      </c>
      <c r="D28" s="151">
        <v>61.729263305664098</v>
      </c>
      <c r="E28" s="151">
        <v>5.5</v>
      </c>
      <c r="F28" s="152">
        <v>1.2645187377929701</v>
      </c>
      <c r="G28" s="153">
        <v>1.2867889404296899</v>
      </c>
      <c r="H28" s="154"/>
      <c r="I28" s="155" t="s">
        <v>61</v>
      </c>
      <c r="J28" s="151">
        <v>41.091850280761697</v>
      </c>
      <c r="K28" s="151">
        <v>4.20013380050659</v>
      </c>
      <c r="L28" s="152">
        <v>1.1013984680175799</v>
      </c>
      <c r="M28" s="156">
        <v>1.11040115356445</v>
      </c>
      <c r="N28" s="157"/>
      <c r="O28" s="188" t="s">
        <v>61</v>
      </c>
      <c r="P28" s="158">
        <f t="shared" si="0"/>
        <v>20.637413024902401</v>
      </c>
      <c r="Q28" s="159">
        <v>0.16312026977539101</v>
      </c>
      <c r="R28" s="159">
        <v>0.17638778686523399</v>
      </c>
      <c r="S28" s="162">
        <v>3.2790422439575202E-2</v>
      </c>
    </row>
    <row r="29" spans="1:19" x14ac:dyDescent="0.35">
      <c r="A29" s="148" t="s">
        <v>212</v>
      </c>
      <c r="B29" s="161">
        <v>24</v>
      </c>
      <c r="C29" s="150" t="s">
        <v>61</v>
      </c>
      <c r="D29" s="151">
        <v>61.901920318603501</v>
      </c>
      <c r="E29" s="151">
        <v>5.5</v>
      </c>
      <c r="F29" s="152">
        <v>1.3673782348632799</v>
      </c>
      <c r="G29" s="153">
        <v>1.3916015625</v>
      </c>
      <c r="H29" s="154"/>
      <c r="I29" s="155" t="s">
        <v>61</v>
      </c>
      <c r="J29" s="151">
        <v>41.255947113037102</v>
      </c>
      <c r="K29" s="151">
        <v>4.20013380050659</v>
      </c>
      <c r="L29" s="152">
        <v>1.07552337646484</v>
      </c>
      <c r="M29" s="156">
        <v>1.0843963623046899</v>
      </c>
      <c r="N29" s="157"/>
      <c r="O29" s="188" t="s">
        <v>61</v>
      </c>
      <c r="P29" s="158">
        <f t="shared" si="0"/>
        <v>20.645973205566399</v>
      </c>
      <c r="Q29" s="159">
        <v>0.291854858398438</v>
      </c>
      <c r="R29" s="159">
        <v>0.307205200195313</v>
      </c>
      <c r="S29" s="162">
        <v>4.0298223495483398E-2</v>
      </c>
    </row>
    <row r="30" spans="1:19" x14ac:dyDescent="0.35">
      <c r="A30" s="148" t="s">
        <v>213</v>
      </c>
      <c r="B30" s="161">
        <v>24</v>
      </c>
      <c r="C30" s="150" t="s">
        <v>61</v>
      </c>
      <c r="D30" s="151">
        <v>61.741340637207003</v>
      </c>
      <c r="E30" s="151">
        <v>5.5</v>
      </c>
      <c r="F30" s="152">
        <v>1.29046630859375</v>
      </c>
      <c r="G30" s="153">
        <v>1.3131866455078101</v>
      </c>
      <c r="H30" s="154"/>
      <c r="I30" s="155" t="s">
        <v>61</v>
      </c>
      <c r="J30" s="151">
        <v>40.704582214355497</v>
      </c>
      <c r="K30" s="151">
        <v>4.20013380050659</v>
      </c>
      <c r="L30" s="152">
        <v>1.0194091796875</v>
      </c>
      <c r="M30" s="156">
        <v>1.0275993347168</v>
      </c>
      <c r="N30" s="157"/>
      <c r="O30" s="188" t="s">
        <v>61</v>
      </c>
      <c r="P30" s="158">
        <f t="shared" si="0"/>
        <v>21.036758422851506</v>
      </c>
      <c r="Q30" s="159">
        <v>0.27105712890625</v>
      </c>
      <c r="R30" s="159">
        <v>0.28558731079101601</v>
      </c>
      <c r="S30" s="162">
        <v>3.8174986839294399E-2</v>
      </c>
    </row>
    <row r="31" spans="1:19" x14ac:dyDescent="0.35">
      <c r="A31" s="148" t="s">
        <v>214</v>
      </c>
      <c r="B31" s="161">
        <v>24</v>
      </c>
      <c r="C31" s="150" t="s">
        <v>61</v>
      </c>
      <c r="D31" s="151">
        <v>61.730640411377003</v>
      </c>
      <c r="E31" s="151">
        <v>5.5</v>
      </c>
      <c r="F31" s="152">
        <v>1.2664947509765601</v>
      </c>
      <c r="G31" s="153">
        <v>1.288818359375</v>
      </c>
      <c r="H31" s="154"/>
      <c r="I31" s="155" t="s">
        <v>61</v>
      </c>
      <c r="J31" s="151">
        <v>40.503200531005902</v>
      </c>
      <c r="K31" s="151">
        <v>4.20013380050659</v>
      </c>
      <c r="L31" s="152">
        <v>0.99249267578125</v>
      </c>
      <c r="M31" s="156">
        <v>1.00039291381836</v>
      </c>
      <c r="N31" s="157"/>
      <c r="O31" s="188" t="s">
        <v>61</v>
      </c>
      <c r="P31" s="158">
        <f t="shared" si="0"/>
        <v>21.227439880371101</v>
      </c>
      <c r="Q31" s="159">
        <v>0.274002075195313</v>
      </c>
      <c r="R31" s="159">
        <v>0.28842544555664101</v>
      </c>
      <c r="S31" s="162">
        <v>3.7991881370544399E-2</v>
      </c>
    </row>
    <row r="32" spans="1:19" x14ac:dyDescent="0.35">
      <c r="A32" s="148" t="s">
        <v>215</v>
      </c>
      <c r="B32" s="161">
        <v>24</v>
      </c>
      <c r="C32" s="150" t="s">
        <v>61</v>
      </c>
      <c r="D32" s="151">
        <v>62.1308403015137</v>
      </c>
      <c r="E32" s="151">
        <v>5.5</v>
      </c>
      <c r="F32" s="152">
        <v>1.49375152587891</v>
      </c>
      <c r="G32" s="153">
        <v>1.5203781127929701</v>
      </c>
      <c r="H32" s="154"/>
      <c r="I32" s="155" t="s">
        <v>61</v>
      </c>
      <c r="J32" s="151">
        <v>42.285232543945298</v>
      </c>
      <c r="K32" s="151">
        <v>4.20013380050659</v>
      </c>
      <c r="L32" s="152">
        <v>1.03781509399414</v>
      </c>
      <c r="M32" s="156">
        <v>1.0467987060546899</v>
      </c>
      <c r="N32" s="157"/>
      <c r="O32" s="188" t="s">
        <v>61</v>
      </c>
      <c r="P32" s="158">
        <f t="shared" si="0"/>
        <v>19.845607757568402</v>
      </c>
      <c r="Q32" s="159">
        <v>0.45593643188476601</v>
      </c>
      <c r="R32" s="159">
        <v>0.47357940673828097</v>
      </c>
      <c r="S32" s="162">
        <v>4.89580631256104E-2</v>
      </c>
    </row>
    <row r="33" spans="1:19" x14ac:dyDescent="0.35">
      <c r="A33" s="148" t="s">
        <v>216</v>
      </c>
      <c r="B33" s="161">
        <v>24</v>
      </c>
      <c r="C33" s="150" t="s">
        <v>61</v>
      </c>
      <c r="D33" s="151">
        <v>61.675582885742202</v>
      </c>
      <c r="E33" s="151">
        <v>5.5</v>
      </c>
      <c r="F33" s="152">
        <v>1.26767730712891</v>
      </c>
      <c r="G33" s="153">
        <v>1.29000091552734</v>
      </c>
      <c r="H33" s="154"/>
      <c r="I33" s="155" t="s">
        <v>61</v>
      </c>
      <c r="J33" s="151">
        <v>41.312782287597699</v>
      </c>
      <c r="K33" s="151">
        <v>4.20013332366943</v>
      </c>
      <c r="L33" s="152">
        <v>1.03542327880859</v>
      </c>
      <c r="M33" s="156">
        <v>1.0439987182617201</v>
      </c>
      <c r="N33" s="157"/>
      <c r="O33" s="188" t="s">
        <v>61</v>
      </c>
      <c r="P33" s="158">
        <f t="shared" si="0"/>
        <v>20.362800598144503</v>
      </c>
      <c r="Q33" s="159">
        <v>0.232254028320313</v>
      </c>
      <c r="R33" s="159">
        <v>0.246002197265625</v>
      </c>
      <c r="S33" s="162">
        <v>3.5421252250671401E-2</v>
      </c>
    </row>
    <row r="34" spans="1:19" x14ac:dyDescent="0.35">
      <c r="A34" s="148" t="s">
        <v>217</v>
      </c>
      <c r="B34" s="161">
        <v>24</v>
      </c>
      <c r="C34" s="150" t="s">
        <v>61</v>
      </c>
      <c r="D34" s="151">
        <v>61.531314849853501</v>
      </c>
      <c r="E34" s="151">
        <v>5.5</v>
      </c>
      <c r="F34" s="152">
        <v>1.1089782714843801</v>
      </c>
      <c r="G34" s="153">
        <v>1.1284027099609399</v>
      </c>
      <c r="H34" s="154"/>
      <c r="I34" s="155" t="s">
        <v>61</v>
      </c>
      <c r="J34" s="151">
        <v>40.562595367431598</v>
      </c>
      <c r="K34" s="151">
        <v>4.2001318931579599</v>
      </c>
      <c r="L34" s="152">
        <v>1.0186691284179701</v>
      </c>
      <c r="M34" s="156">
        <v>1.02679443359375</v>
      </c>
      <c r="N34" s="157"/>
      <c r="O34" s="188" t="s">
        <v>61</v>
      </c>
      <c r="P34" s="158">
        <f t="shared" si="0"/>
        <v>20.968719482421903</v>
      </c>
      <c r="Q34" s="159">
        <v>9.0309143066406306E-2</v>
      </c>
      <c r="R34" s="159">
        <v>0.101608276367188</v>
      </c>
      <c r="S34" s="162">
        <v>2.69142389297485E-2</v>
      </c>
    </row>
    <row r="35" spans="1:19" x14ac:dyDescent="0.35">
      <c r="A35" s="148" t="s">
        <v>218</v>
      </c>
      <c r="B35" s="161">
        <v>24</v>
      </c>
      <c r="C35" s="150" t="s">
        <v>61</v>
      </c>
      <c r="D35" s="151">
        <v>61.7435302734375</v>
      </c>
      <c r="E35" s="151">
        <v>5.5</v>
      </c>
      <c r="F35" s="152">
        <v>1.1973114013671899</v>
      </c>
      <c r="G35" s="153">
        <v>1.2183914184570299</v>
      </c>
      <c r="H35" s="154"/>
      <c r="I35" s="155" t="s">
        <v>61</v>
      </c>
      <c r="J35" s="151">
        <v>41.634937286377003</v>
      </c>
      <c r="K35" s="151">
        <v>4.20013380050659</v>
      </c>
      <c r="L35" s="152">
        <v>1.0920562744140601</v>
      </c>
      <c r="M35" s="156">
        <v>1.1011962890625</v>
      </c>
      <c r="N35" s="157"/>
      <c r="O35" s="188" t="s">
        <v>61</v>
      </c>
      <c r="P35" s="158">
        <f t="shared" si="0"/>
        <v>20.108592987060497</v>
      </c>
      <c r="Q35" s="159">
        <v>0.105255126953125</v>
      </c>
      <c r="R35" s="159">
        <v>0.117195129394531</v>
      </c>
      <c r="S35" s="162">
        <v>2.8442263603210401E-2</v>
      </c>
    </row>
    <row r="36" spans="1:19" x14ac:dyDescent="0.35">
      <c r="A36" s="148" t="s">
        <v>219</v>
      </c>
      <c r="B36" s="161">
        <v>24</v>
      </c>
      <c r="C36" s="150" t="s">
        <v>61</v>
      </c>
      <c r="D36" s="151">
        <v>60.589462280273402</v>
      </c>
      <c r="E36" s="151">
        <v>5.5</v>
      </c>
      <c r="F36" s="152">
        <v>1.400146484375</v>
      </c>
      <c r="G36" s="153">
        <v>1.4239959716796899</v>
      </c>
      <c r="H36" s="154"/>
      <c r="I36" s="155" t="s">
        <v>61</v>
      </c>
      <c r="J36" s="151">
        <v>41.365123748779297</v>
      </c>
      <c r="K36" s="151">
        <v>4.20013380050659</v>
      </c>
      <c r="L36" s="152">
        <v>1.0481109619140601</v>
      </c>
      <c r="M36" s="156">
        <v>1.05680084228516</v>
      </c>
      <c r="N36" s="157"/>
      <c r="O36" s="188" t="s">
        <v>61</v>
      </c>
      <c r="P36" s="158">
        <f t="shared" si="0"/>
        <v>19.224338531494105</v>
      </c>
      <c r="Q36" s="159">
        <v>0.352035522460938</v>
      </c>
      <c r="R36" s="159">
        <v>0.36719512939453097</v>
      </c>
      <c r="S36" s="162">
        <v>4.1511893272399902E-2</v>
      </c>
    </row>
    <row r="37" spans="1:19" x14ac:dyDescent="0.35">
      <c r="A37" s="148" t="s">
        <v>220</v>
      </c>
      <c r="B37" s="161">
        <v>24</v>
      </c>
      <c r="C37" s="150" t="s">
        <v>61</v>
      </c>
      <c r="D37" s="151">
        <v>61.687419891357401</v>
      </c>
      <c r="E37" s="151">
        <v>5.5</v>
      </c>
      <c r="F37" s="152">
        <v>1.2177810668945299</v>
      </c>
      <c r="G37" s="153">
        <v>1.2391815185546899</v>
      </c>
      <c r="H37" s="154"/>
      <c r="I37" s="155" t="s">
        <v>61</v>
      </c>
      <c r="J37" s="151">
        <v>40.680248260497997</v>
      </c>
      <c r="K37" s="151">
        <v>4.20013380050659</v>
      </c>
      <c r="L37" s="152">
        <v>0.97617340087890603</v>
      </c>
      <c r="M37" s="156">
        <v>0.98399353027343806</v>
      </c>
      <c r="N37" s="157"/>
      <c r="O37" s="188" t="s">
        <v>61</v>
      </c>
      <c r="P37" s="158">
        <f t="shared" si="0"/>
        <v>21.007171630859403</v>
      </c>
      <c r="Q37" s="159">
        <v>0.241607666015625</v>
      </c>
      <c r="R37" s="159">
        <v>0.25518798828125</v>
      </c>
      <c r="S37" s="162">
        <v>3.5417318344116197E-2</v>
      </c>
    </row>
    <row r="38" spans="1:19" x14ac:dyDescent="0.35">
      <c r="A38" s="148" t="s">
        <v>221</v>
      </c>
      <c r="B38" s="161">
        <v>24</v>
      </c>
      <c r="C38" s="150" t="s">
        <v>61</v>
      </c>
      <c r="D38" s="151">
        <v>61.717212677002003</v>
      </c>
      <c r="E38" s="151">
        <v>5.5</v>
      </c>
      <c r="F38" s="152">
        <v>1.2216491699218801</v>
      </c>
      <c r="G38" s="153">
        <v>1.24320220947266</v>
      </c>
      <c r="H38" s="154"/>
      <c r="I38" s="155" t="s">
        <v>61</v>
      </c>
      <c r="J38" s="151">
        <v>40.514869689941399</v>
      </c>
      <c r="K38" s="151">
        <v>4.20013380050659</v>
      </c>
      <c r="L38" s="152">
        <v>0.91944122314453103</v>
      </c>
      <c r="M38" s="156">
        <v>0.92679595947265603</v>
      </c>
      <c r="N38" s="157"/>
      <c r="O38" s="188" t="s">
        <v>61</v>
      </c>
      <c r="P38" s="158">
        <f t="shared" si="0"/>
        <v>21.202342987060604</v>
      </c>
      <c r="Q38" s="159">
        <v>0.30220794677734403</v>
      </c>
      <c r="R38" s="159">
        <v>0.31640625</v>
      </c>
      <c r="S38" s="162">
        <v>3.8156747817993199E-2</v>
      </c>
    </row>
    <row r="39" spans="1:19" x14ac:dyDescent="0.35">
      <c r="A39" s="148" t="s">
        <v>222</v>
      </c>
      <c r="B39" s="161">
        <v>24</v>
      </c>
      <c r="C39" s="150" t="s">
        <v>61</v>
      </c>
      <c r="D39" s="151">
        <v>61.423225402832003</v>
      </c>
      <c r="E39" s="151">
        <v>5.5</v>
      </c>
      <c r="F39" s="152">
        <v>1.0925140380859399</v>
      </c>
      <c r="G39" s="153">
        <v>1.11159515380859</v>
      </c>
      <c r="H39" s="154"/>
      <c r="I39" s="155" t="s">
        <v>61</v>
      </c>
      <c r="J39" s="151">
        <v>40.293643951416001</v>
      </c>
      <c r="K39" s="151">
        <v>4.20013380050659</v>
      </c>
      <c r="L39" s="152">
        <v>0.97312164306640603</v>
      </c>
      <c r="M39" s="156">
        <v>0.980804443359375</v>
      </c>
      <c r="N39" s="157"/>
      <c r="O39" s="188" t="s">
        <v>61</v>
      </c>
      <c r="P39" s="158">
        <f t="shared" si="0"/>
        <v>21.129581451416001</v>
      </c>
      <c r="Q39" s="159">
        <v>0.119392395019531</v>
      </c>
      <c r="R39" s="159">
        <v>0.130790710449219</v>
      </c>
      <c r="S39" s="162">
        <v>2.7897119522094699E-2</v>
      </c>
    </row>
    <row r="40" spans="1:19" x14ac:dyDescent="0.35">
      <c r="A40" s="148" t="s">
        <v>223</v>
      </c>
      <c r="B40" s="161">
        <v>24</v>
      </c>
      <c r="C40" s="150" t="s">
        <v>61</v>
      </c>
      <c r="D40" s="151">
        <v>61.464599609375</v>
      </c>
      <c r="E40" s="151">
        <v>5.5</v>
      </c>
      <c r="F40" s="152">
        <v>1.1683654785156301</v>
      </c>
      <c r="G40" s="153">
        <v>1.1887969970703101</v>
      </c>
      <c r="H40" s="154"/>
      <c r="I40" s="155" t="s">
        <v>61</v>
      </c>
      <c r="J40" s="151">
        <v>40.874900817871101</v>
      </c>
      <c r="K40" s="151">
        <v>4.20013380050659</v>
      </c>
      <c r="L40" s="152">
        <v>0.98046112060546897</v>
      </c>
      <c r="M40" s="156">
        <v>0.98841094970703103</v>
      </c>
      <c r="N40" s="157"/>
      <c r="O40" s="188" t="s">
        <v>61</v>
      </c>
      <c r="P40" s="158">
        <f t="shared" si="0"/>
        <v>20.589698791503899</v>
      </c>
      <c r="Q40" s="159">
        <v>0.187904357910156</v>
      </c>
      <c r="R40" s="159">
        <v>0.200386047363281</v>
      </c>
      <c r="S40" s="162">
        <v>3.1729221343994099E-2</v>
      </c>
    </row>
    <row r="41" spans="1:19" x14ac:dyDescent="0.35">
      <c r="A41" s="148" t="s">
        <v>224</v>
      </c>
      <c r="B41" s="161">
        <v>24</v>
      </c>
      <c r="C41" s="150" t="s">
        <v>61</v>
      </c>
      <c r="D41" s="151">
        <v>61.370872497558601</v>
      </c>
      <c r="E41" s="151">
        <v>5.5</v>
      </c>
      <c r="F41" s="152">
        <v>1.09372711181641</v>
      </c>
      <c r="G41" s="153">
        <v>1.1127853393554701</v>
      </c>
      <c r="H41" s="154"/>
      <c r="I41" s="155" t="s">
        <v>61</v>
      </c>
      <c r="J41" s="151">
        <v>40.554248809814503</v>
      </c>
      <c r="K41" s="151">
        <v>4.20013380050659</v>
      </c>
      <c r="L41" s="152">
        <v>0.95716094970703103</v>
      </c>
      <c r="M41" s="156">
        <v>0.96479797363281306</v>
      </c>
      <c r="N41" s="157"/>
      <c r="O41" s="188" t="s">
        <v>61</v>
      </c>
      <c r="P41" s="158">
        <f t="shared" si="0"/>
        <v>20.816623687744098</v>
      </c>
      <c r="Q41" s="159">
        <v>0.136566162109375</v>
      </c>
      <c r="R41" s="159">
        <v>0.147987365722656</v>
      </c>
      <c r="S41" s="162">
        <v>2.83124446868896E-2</v>
      </c>
    </row>
    <row r="42" spans="1:19" x14ac:dyDescent="0.35">
      <c r="A42" s="148" t="s">
        <v>225</v>
      </c>
      <c r="B42" s="161">
        <v>24</v>
      </c>
      <c r="C42" s="150" t="s">
        <v>61</v>
      </c>
      <c r="D42" s="151">
        <v>61.821643829345703</v>
      </c>
      <c r="E42" s="151">
        <v>5.5</v>
      </c>
      <c r="F42" s="152">
        <v>1.24871826171875</v>
      </c>
      <c r="G42" s="153">
        <v>1.27079010009766</v>
      </c>
      <c r="H42" s="154"/>
      <c r="I42" s="155" t="s">
        <v>61</v>
      </c>
      <c r="J42" s="151">
        <v>42.582839965820298</v>
      </c>
      <c r="K42" s="151">
        <v>4.20013332366943</v>
      </c>
      <c r="L42" s="152">
        <v>1.0753860473632799</v>
      </c>
      <c r="M42" s="156">
        <v>1.0847930908203101</v>
      </c>
      <c r="N42" s="157"/>
      <c r="O42" s="188" t="s">
        <v>61</v>
      </c>
      <c r="P42" s="158">
        <f t="shared" si="0"/>
        <v>19.238803863525405</v>
      </c>
      <c r="Q42" s="159">
        <v>0.173332214355469</v>
      </c>
      <c r="R42" s="159">
        <v>0.185997009277344</v>
      </c>
      <c r="S42" s="162">
        <v>3.1415224075317397E-2</v>
      </c>
    </row>
    <row r="43" spans="1:19" x14ac:dyDescent="0.35">
      <c r="A43" s="148" t="s">
        <v>226</v>
      </c>
      <c r="B43" s="161">
        <v>24</v>
      </c>
      <c r="C43" s="150" t="s">
        <v>61</v>
      </c>
      <c r="D43" s="151">
        <v>61.933670043945298</v>
      </c>
      <c r="E43" s="151">
        <v>5.5</v>
      </c>
      <c r="F43" s="152">
        <v>1.3193893432617201</v>
      </c>
      <c r="G43" s="153">
        <v>1.34279632568359</v>
      </c>
      <c r="H43" s="154"/>
      <c r="I43" s="155" t="s">
        <v>61</v>
      </c>
      <c r="J43" s="151">
        <v>42.373577117919901</v>
      </c>
      <c r="K43" s="151">
        <v>4.20013380050659</v>
      </c>
      <c r="L43" s="152">
        <v>1.0413818359375</v>
      </c>
      <c r="M43" s="156">
        <v>1.05037689208984</v>
      </c>
      <c r="N43" s="157"/>
      <c r="O43" s="188" t="s">
        <v>61</v>
      </c>
      <c r="P43" s="158">
        <f t="shared" si="0"/>
        <v>19.560092926025398</v>
      </c>
      <c r="Q43" s="159">
        <v>0.27800750732421903</v>
      </c>
      <c r="R43" s="159">
        <v>0.29241943359375</v>
      </c>
      <c r="S43" s="162">
        <v>3.7622690200805699E-2</v>
      </c>
    </row>
    <row r="44" spans="1:19" x14ac:dyDescent="0.35">
      <c r="A44" s="148" t="s">
        <v>227</v>
      </c>
      <c r="B44" s="161">
        <v>24</v>
      </c>
      <c r="C44" s="150" t="s">
        <v>61</v>
      </c>
      <c r="D44" s="151">
        <v>61.964271545410199</v>
      </c>
      <c r="E44" s="151">
        <v>5.5</v>
      </c>
      <c r="F44" s="152">
        <v>1.2742156982421899</v>
      </c>
      <c r="G44" s="153">
        <v>1.2967987060546899</v>
      </c>
      <c r="H44" s="154"/>
      <c r="I44" s="155" t="s">
        <v>61</v>
      </c>
      <c r="J44" s="151">
        <v>41.857139587402301</v>
      </c>
      <c r="K44" s="151">
        <v>4.20013380050659</v>
      </c>
      <c r="L44" s="152">
        <v>1.0118331909179701</v>
      </c>
      <c r="M44" s="156">
        <v>1.0203781127929701</v>
      </c>
      <c r="N44" s="157"/>
      <c r="O44" s="188" t="s">
        <v>61</v>
      </c>
      <c r="P44" s="158">
        <f t="shared" si="0"/>
        <v>20.107131958007898</v>
      </c>
      <c r="Q44" s="159">
        <v>0.26238250732421903</v>
      </c>
      <c r="R44" s="159">
        <v>0.27642059326171903</v>
      </c>
      <c r="S44" s="162">
        <v>3.66015434265137E-2</v>
      </c>
    </row>
    <row r="45" spans="1:19" x14ac:dyDescent="0.35">
      <c r="A45" s="148" t="s">
        <v>228</v>
      </c>
      <c r="B45" s="161">
        <v>24</v>
      </c>
      <c r="C45" s="150" t="s">
        <v>61</v>
      </c>
      <c r="D45" s="151">
        <v>61.280982971191399</v>
      </c>
      <c r="E45" s="151">
        <v>5.5</v>
      </c>
      <c r="F45" s="152">
        <v>1.1873474121093801</v>
      </c>
      <c r="G45" s="153">
        <v>1.2079772949218801</v>
      </c>
      <c r="H45" s="154"/>
      <c r="I45" s="155" t="s">
        <v>61</v>
      </c>
      <c r="J45" s="151">
        <v>40.859397888183601</v>
      </c>
      <c r="K45" s="151">
        <v>4.20013380050659</v>
      </c>
      <c r="L45" s="152">
        <v>0.972930908203125</v>
      </c>
      <c r="M45" s="156">
        <v>0.980804443359375</v>
      </c>
      <c r="N45" s="157"/>
      <c r="O45" s="188" t="s">
        <v>61</v>
      </c>
      <c r="P45" s="158">
        <f t="shared" si="0"/>
        <v>20.421585083007798</v>
      </c>
      <c r="Q45" s="159">
        <v>0.21441650390625</v>
      </c>
      <c r="R45" s="159">
        <v>0.2271728515625</v>
      </c>
      <c r="S45" s="162">
        <v>3.3015489578247098E-2</v>
      </c>
    </row>
    <row r="46" spans="1:19" x14ac:dyDescent="0.35">
      <c r="A46" s="148" t="s">
        <v>229</v>
      </c>
      <c r="B46" s="161">
        <v>24</v>
      </c>
      <c r="C46" s="150" t="s">
        <v>61</v>
      </c>
      <c r="D46" s="151">
        <v>61.689811706542997</v>
      </c>
      <c r="E46" s="151">
        <v>5.5</v>
      </c>
      <c r="F46" s="152">
        <v>1.1155548095703101</v>
      </c>
      <c r="G46" s="153">
        <v>1.13516998291016</v>
      </c>
      <c r="H46" s="154"/>
      <c r="I46" s="155" t="s">
        <v>61</v>
      </c>
      <c r="J46" s="151">
        <v>40.593818664550803</v>
      </c>
      <c r="K46" s="151">
        <v>4.20013380050659</v>
      </c>
      <c r="L46" s="152">
        <v>0.96746826171875</v>
      </c>
      <c r="M46" s="156">
        <v>0.97519683837890603</v>
      </c>
      <c r="N46" s="157"/>
      <c r="O46" s="188" t="s">
        <v>61</v>
      </c>
      <c r="P46" s="158">
        <f t="shared" si="0"/>
        <v>21.095993041992195</v>
      </c>
      <c r="Q46" s="159">
        <v>0.148086547851563</v>
      </c>
      <c r="R46" s="159">
        <v>0.15997314453125</v>
      </c>
      <c r="S46" s="162">
        <v>2.9563903808593799E-2</v>
      </c>
    </row>
    <row r="47" spans="1:19" x14ac:dyDescent="0.35">
      <c r="A47" s="148" t="s">
        <v>230</v>
      </c>
      <c r="B47" s="161">
        <v>24</v>
      </c>
      <c r="C47" s="150" t="s">
        <v>61</v>
      </c>
      <c r="D47" s="151">
        <v>61.517646789550803</v>
      </c>
      <c r="E47" s="151">
        <v>5.5</v>
      </c>
      <c r="F47" s="152">
        <v>1.1824798583984399</v>
      </c>
      <c r="G47" s="153">
        <v>1.2032012939453101</v>
      </c>
      <c r="H47" s="154"/>
      <c r="I47" s="155" t="s">
        <v>61</v>
      </c>
      <c r="J47" s="151">
        <v>40.557315826416001</v>
      </c>
      <c r="K47" s="151">
        <v>4.20013380050659</v>
      </c>
      <c r="L47" s="152">
        <v>0.94803619384765603</v>
      </c>
      <c r="M47" s="156">
        <v>0.95561218261718806</v>
      </c>
      <c r="N47" s="157"/>
      <c r="O47" s="188" t="s">
        <v>61</v>
      </c>
      <c r="P47" s="158">
        <f t="shared" si="0"/>
        <v>20.960330963134801</v>
      </c>
      <c r="Q47" s="159">
        <v>0.234443664550781</v>
      </c>
      <c r="R47" s="159">
        <v>0.247589111328125</v>
      </c>
      <c r="S47" s="162">
        <v>3.4288406372070299E-2</v>
      </c>
    </row>
    <row r="48" spans="1:19" x14ac:dyDescent="0.35">
      <c r="A48" s="148" t="s">
        <v>231</v>
      </c>
      <c r="B48" s="161">
        <v>24</v>
      </c>
      <c r="C48" s="150" t="s">
        <v>61</v>
      </c>
      <c r="D48" s="151">
        <v>61.787296295166001</v>
      </c>
      <c r="E48" s="151">
        <v>5.5</v>
      </c>
      <c r="F48" s="152">
        <v>1.1953125</v>
      </c>
      <c r="G48" s="153">
        <v>1.2164001464843801</v>
      </c>
      <c r="H48" s="154"/>
      <c r="I48" s="155" t="s">
        <v>61</v>
      </c>
      <c r="J48" s="151">
        <v>40.511772155761697</v>
      </c>
      <c r="K48" s="151">
        <v>4.20013380050659</v>
      </c>
      <c r="L48" s="152">
        <v>0.915130615234375</v>
      </c>
      <c r="M48" s="156">
        <v>0.92240905761718806</v>
      </c>
      <c r="N48" s="157"/>
      <c r="O48" s="188" t="s">
        <v>61</v>
      </c>
      <c r="P48" s="158">
        <f t="shared" si="0"/>
        <v>21.275524139404304</v>
      </c>
      <c r="Q48" s="159">
        <v>0.280181884765625</v>
      </c>
      <c r="R48" s="159">
        <v>0.293991088867188</v>
      </c>
      <c r="S48" s="162">
        <v>3.6808252334594699E-2</v>
      </c>
    </row>
    <row r="49" spans="1:19" x14ac:dyDescent="0.35">
      <c r="A49" s="148" t="s">
        <v>232</v>
      </c>
      <c r="B49" s="161">
        <v>24</v>
      </c>
      <c r="C49" s="150" t="s">
        <v>61</v>
      </c>
      <c r="D49" s="151">
        <v>61.617286682128899</v>
      </c>
      <c r="E49" s="151">
        <v>5.5</v>
      </c>
      <c r="F49" s="152">
        <v>1.1407775878906301</v>
      </c>
      <c r="G49" s="153">
        <v>1.1607971191406301</v>
      </c>
      <c r="H49" s="154"/>
      <c r="I49" s="155" t="s">
        <v>61</v>
      </c>
      <c r="J49" s="151">
        <v>41.076118469238303</v>
      </c>
      <c r="K49" s="151">
        <v>4.20013380050659</v>
      </c>
      <c r="L49" s="152">
        <v>0.94029998779296897</v>
      </c>
      <c r="M49" s="156">
        <v>0.94800567626953103</v>
      </c>
      <c r="N49" s="157"/>
      <c r="O49" s="188" t="s">
        <v>61</v>
      </c>
      <c r="P49" s="158">
        <f t="shared" si="0"/>
        <v>20.541168212890597</v>
      </c>
      <c r="Q49" s="159">
        <v>0.200477600097656</v>
      </c>
      <c r="R49" s="159">
        <v>0.212791442871094</v>
      </c>
      <c r="S49" s="162">
        <v>3.1672477722168003E-2</v>
      </c>
    </row>
    <row r="50" spans="1:19" x14ac:dyDescent="0.35">
      <c r="A50" s="148" t="s">
        <v>233</v>
      </c>
      <c r="B50" s="161">
        <v>24</v>
      </c>
      <c r="C50" s="150" t="s">
        <v>61</v>
      </c>
      <c r="D50" s="151">
        <v>61.618747711181598</v>
      </c>
      <c r="E50" s="151">
        <v>5.5</v>
      </c>
      <c r="F50" s="152">
        <v>1.14351654052734</v>
      </c>
      <c r="G50" s="153">
        <v>1.16361236572266</v>
      </c>
      <c r="H50" s="154"/>
      <c r="I50" s="155" t="s">
        <v>61</v>
      </c>
      <c r="J50" s="151">
        <v>40.762031555175803</v>
      </c>
      <c r="K50" s="151">
        <v>4.20013380050659</v>
      </c>
      <c r="L50" s="152">
        <v>0.95035552978515603</v>
      </c>
      <c r="M50" s="156">
        <v>0.95799255371093806</v>
      </c>
      <c r="N50" s="157"/>
      <c r="O50" s="188" t="s">
        <v>61</v>
      </c>
      <c r="P50" s="158">
        <f t="shared" si="0"/>
        <v>20.856716156005795</v>
      </c>
      <c r="Q50" s="159">
        <v>0.193161010742188</v>
      </c>
      <c r="R50" s="159">
        <v>0.205619812011719</v>
      </c>
      <c r="S50" s="162">
        <v>3.1727552413940402E-2</v>
      </c>
    </row>
    <row r="51" spans="1:19" x14ac:dyDescent="0.35">
      <c r="A51" s="148" t="s">
        <v>234</v>
      </c>
      <c r="B51" s="161">
        <v>24</v>
      </c>
      <c r="C51" s="150" t="s">
        <v>61</v>
      </c>
      <c r="D51" s="151">
        <v>61.858570098877003</v>
      </c>
      <c r="E51" s="151">
        <v>5.5</v>
      </c>
      <c r="F51" s="152">
        <v>1.2054595947265601</v>
      </c>
      <c r="G51" s="153">
        <v>1.22678375244141</v>
      </c>
      <c r="H51" s="154"/>
      <c r="I51" s="155" t="s">
        <v>61</v>
      </c>
      <c r="J51" s="151">
        <v>41.144020080566399</v>
      </c>
      <c r="K51" s="151">
        <v>4.20013332366943</v>
      </c>
      <c r="L51" s="152">
        <v>0.95892333984375</v>
      </c>
      <c r="M51" s="156">
        <v>0.96678924560546897</v>
      </c>
      <c r="N51" s="157"/>
      <c r="O51" s="188" t="s">
        <v>61</v>
      </c>
      <c r="P51" s="158">
        <f t="shared" si="0"/>
        <v>20.714550018310604</v>
      </c>
      <c r="Q51" s="159">
        <v>0.246536254882813</v>
      </c>
      <c r="R51" s="159">
        <v>0.259994506835938</v>
      </c>
      <c r="S51" s="162">
        <v>3.5127639770507799E-2</v>
      </c>
    </row>
    <row r="52" spans="1:19" x14ac:dyDescent="0.35">
      <c r="A52" s="148" t="s">
        <v>235</v>
      </c>
      <c r="B52" s="161">
        <v>24</v>
      </c>
      <c r="C52" s="150" t="s">
        <v>61</v>
      </c>
      <c r="D52" s="151">
        <v>62.021720886230497</v>
      </c>
      <c r="E52" s="151">
        <v>5.5</v>
      </c>
      <c r="F52" s="152">
        <v>1.25018310546875</v>
      </c>
      <c r="G52" s="153">
        <v>1.27239990234375</v>
      </c>
      <c r="H52" s="154"/>
      <c r="I52" s="155" t="s">
        <v>61</v>
      </c>
      <c r="J52" s="151">
        <v>42.095542907714801</v>
      </c>
      <c r="K52" s="151">
        <v>4.20013380050659</v>
      </c>
      <c r="L52" s="152">
        <v>1.0212707519531301</v>
      </c>
      <c r="M52" s="156">
        <v>1.03000640869141</v>
      </c>
      <c r="N52" s="157"/>
      <c r="O52" s="188" t="s">
        <v>61</v>
      </c>
      <c r="P52" s="158">
        <f t="shared" si="0"/>
        <v>19.926177978515696</v>
      </c>
      <c r="Q52" s="159">
        <v>0.228912353515625</v>
      </c>
      <c r="R52" s="159">
        <v>0.242393493652344</v>
      </c>
      <c r="S52" s="162">
        <v>3.4543275833129897E-2</v>
      </c>
    </row>
    <row r="53" spans="1:19" x14ac:dyDescent="0.35">
      <c r="A53" s="148" t="s">
        <v>6</v>
      </c>
      <c r="B53" s="161" t="s">
        <v>6</v>
      </c>
      <c r="C53" s="150" t="s">
        <v>61</v>
      </c>
      <c r="D53" s="151" t="s">
        <v>6</v>
      </c>
      <c r="E53" s="151" t="s">
        <v>6</v>
      </c>
      <c r="F53" s="152" t="s">
        <v>6</v>
      </c>
      <c r="G53" s="153" t="s">
        <v>6</v>
      </c>
      <c r="H53" s="154"/>
      <c r="I53" s="155" t="s">
        <v>61</v>
      </c>
      <c r="J53" s="151" t="s">
        <v>6</v>
      </c>
      <c r="K53" s="151" t="s">
        <v>6</v>
      </c>
      <c r="L53" s="152" t="s">
        <v>6</v>
      </c>
      <c r="M53" s="156" t="s">
        <v>6</v>
      </c>
      <c r="N53" s="157"/>
      <c r="O53" s="188" t="s">
        <v>6</v>
      </c>
      <c r="P53" s="158" t="str">
        <f t="shared" si="0"/>
        <v/>
      </c>
      <c r="Q53" s="159" t="s">
        <v>6</v>
      </c>
      <c r="R53" s="159" t="s">
        <v>6</v>
      </c>
      <c r="S53" s="162" t="s">
        <v>6</v>
      </c>
    </row>
    <row r="54" spans="1:19" x14ac:dyDescent="0.35">
      <c r="A54" s="148" t="s">
        <v>6</v>
      </c>
      <c r="B54" s="161" t="s">
        <v>6</v>
      </c>
      <c r="C54" s="150" t="s">
        <v>61</v>
      </c>
      <c r="D54" s="151" t="s">
        <v>6</v>
      </c>
      <c r="E54" s="151" t="s">
        <v>6</v>
      </c>
      <c r="F54" s="152" t="s">
        <v>6</v>
      </c>
      <c r="G54" s="153" t="s">
        <v>6</v>
      </c>
      <c r="H54" s="154"/>
      <c r="I54" s="155" t="s">
        <v>61</v>
      </c>
      <c r="J54" s="151" t="s">
        <v>6</v>
      </c>
      <c r="K54" s="151" t="s">
        <v>6</v>
      </c>
      <c r="L54" s="152" t="s">
        <v>6</v>
      </c>
      <c r="M54" s="156" t="s">
        <v>6</v>
      </c>
      <c r="N54" s="157"/>
      <c r="O54" s="188" t="s">
        <v>6</v>
      </c>
      <c r="P54" s="158" t="str">
        <f t="shared" si="0"/>
        <v/>
      </c>
      <c r="Q54" s="159" t="s">
        <v>6</v>
      </c>
      <c r="R54" s="159" t="s">
        <v>6</v>
      </c>
      <c r="S54" s="162" t="s">
        <v>6</v>
      </c>
    </row>
    <row r="55" spans="1:19" x14ac:dyDescent="0.35">
      <c r="A55" s="148" t="s">
        <v>6</v>
      </c>
      <c r="B55" s="161" t="s">
        <v>6</v>
      </c>
      <c r="C55" s="150" t="s">
        <v>61</v>
      </c>
      <c r="D55" s="151" t="s">
        <v>6</v>
      </c>
      <c r="E55" s="151" t="s">
        <v>6</v>
      </c>
      <c r="F55" s="152" t="s">
        <v>6</v>
      </c>
      <c r="G55" s="153" t="s">
        <v>6</v>
      </c>
      <c r="H55" s="154"/>
      <c r="I55" s="155" t="s">
        <v>61</v>
      </c>
      <c r="J55" s="151" t="s">
        <v>6</v>
      </c>
      <c r="K55" s="151" t="s">
        <v>6</v>
      </c>
      <c r="L55" s="152" t="s">
        <v>6</v>
      </c>
      <c r="M55" s="156" t="s">
        <v>6</v>
      </c>
      <c r="N55" s="157"/>
      <c r="O55" s="188" t="s">
        <v>6</v>
      </c>
      <c r="P55" s="158" t="str">
        <f t="shared" si="0"/>
        <v/>
      </c>
      <c r="Q55" s="159" t="s">
        <v>6</v>
      </c>
      <c r="R55" s="159" t="s">
        <v>6</v>
      </c>
      <c r="S55" s="162" t="s">
        <v>6</v>
      </c>
    </row>
    <row r="56" spans="1:19" x14ac:dyDescent="0.35">
      <c r="A56" s="148" t="s">
        <v>6</v>
      </c>
      <c r="B56" s="161" t="s">
        <v>6</v>
      </c>
      <c r="C56" s="150" t="s">
        <v>61</v>
      </c>
      <c r="D56" s="151" t="s">
        <v>6</v>
      </c>
      <c r="E56" s="151" t="s">
        <v>6</v>
      </c>
      <c r="F56" s="152" t="s">
        <v>6</v>
      </c>
      <c r="G56" s="153" t="s">
        <v>6</v>
      </c>
      <c r="H56" s="154"/>
      <c r="I56" s="155" t="s">
        <v>61</v>
      </c>
      <c r="J56" s="151" t="s">
        <v>6</v>
      </c>
      <c r="K56" s="151" t="s">
        <v>6</v>
      </c>
      <c r="L56" s="152" t="s">
        <v>6</v>
      </c>
      <c r="M56" s="156" t="s">
        <v>6</v>
      </c>
      <c r="N56" s="157"/>
      <c r="O56" s="188" t="s">
        <v>6</v>
      </c>
      <c r="P56" s="158" t="str">
        <f t="shared" si="0"/>
        <v/>
      </c>
      <c r="Q56" s="159" t="s">
        <v>6</v>
      </c>
      <c r="R56" s="159" t="s">
        <v>6</v>
      </c>
      <c r="S56" s="162" t="s">
        <v>6</v>
      </c>
    </row>
    <row r="57" spans="1:19" x14ac:dyDescent="0.35">
      <c r="A57" s="148" t="s">
        <v>6</v>
      </c>
      <c r="B57" s="161" t="s">
        <v>6</v>
      </c>
      <c r="C57" s="150" t="s">
        <v>61</v>
      </c>
      <c r="D57" s="151" t="s">
        <v>6</v>
      </c>
      <c r="E57" s="151" t="s">
        <v>6</v>
      </c>
      <c r="F57" s="152" t="s">
        <v>6</v>
      </c>
      <c r="G57" s="153" t="s">
        <v>6</v>
      </c>
      <c r="H57" s="154"/>
      <c r="I57" s="155" t="s">
        <v>61</v>
      </c>
      <c r="J57" s="151" t="s">
        <v>6</v>
      </c>
      <c r="K57" s="151" t="s">
        <v>6</v>
      </c>
      <c r="L57" s="152" t="s">
        <v>6</v>
      </c>
      <c r="M57" s="156" t="s">
        <v>6</v>
      </c>
      <c r="N57" s="157"/>
      <c r="O57" s="188" t="s">
        <v>6</v>
      </c>
      <c r="P57" s="158" t="str">
        <f t="shared" si="0"/>
        <v/>
      </c>
      <c r="Q57" s="159" t="s">
        <v>6</v>
      </c>
      <c r="R57" s="159" t="s">
        <v>6</v>
      </c>
      <c r="S57" s="162" t="s">
        <v>6</v>
      </c>
    </row>
    <row r="58" spans="1:19" x14ac:dyDescent="0.35">
      <c r="A58" s="148" t="s">
        <v>6</v>
      </c>
      <c r="B58" s="161" t="s">
        <v>6</v>
      </c>
      <c r="C58" s="150" t="s">
        <v>61</v>
      </c>
      <c r="D58" s="151" t="s">
        <v>6</v>
      </c>
      <c r="E58" s="151" t="s">
        <v>6</v>
      </c>
      <c r="F58" s="152" t="s">
        <v>6</v>
      </c>
      <c r="G58" s="153" t="s">
        <v>6</v>
      </c>
      <c r="H58" s="154"/>
      <c r="I58" s="155" t="s">
        <v>61</v>
      </c>
      <c r="J58" s="151" t="s">
        <v>6</v>
      </c>
      <c r="K58" s="151" t="s">
        <v>6</v>
      </c>
      <c r="L58" s="152" t="s">
        <v>6</v>
      </c>
      <c r="M58" s="156" t="s">
        <v>6</v>
      </c>
      <c r="N58" s="157"/>
      <c r="O58" s="188" t="s">
        <v>6</v>
      </c>
      <c r="P58" s="158" t="str">
        <f t="shared" si="0"/>
        <v/>
      </c>
      <c r="Q58" s="159" t="s">
        <v>6</v>
      </c>
      <c r="R58" s="159" t="s">
        <v>6</v>
      </c>
      <c r="S58" s="162" t="s">
        <v>6</v>
      </c>
    </row>
    <row r="59" spans="1:19" x14ac:dyDescent="0.35">
      <c r="A59" s="148" t="s">
        <v>6</v>
      </c>
      <c r="B59" s="161" t="s">
        <v>6</v>
      </c>
      <c r="C59" s="150" t="s">
        <v>61</v>
      </c>
      <c r="D59" s="151" t="s">
        <v>6</v>
      </c>
      <c r="E59" s="151" t="s">
        <v>6</v>
      </c>
      <c r="F59" s="152" t="s">
        <v>6</v>
      </c>
      <c r="G59" s="153" t="s">
        <v>6</v>
      </c>
      <c r="H59" s="154"/>
      <c r="I59" s="155" t="s">
        <v>61</v>
      </c>
      <c r="J59" s="151" t="s">
        <v>6</v>
      </c>
      <c r="K59" s="151" t="s">
        <v>6</v>
      </c>
      <c r="L59" s="152" t="s">
        <v>6</v>
      </c>
      <c r="M59" s="156" t="s">
        <v>6</v>
      </c>
      <c r="N59" s="157"/>
      <c r="O59" s="188" t="s">
        <v>6</v>
      </c>
      <c r="P59" s="158" t="str">
        <f t="shared" si="0"/>
        <v/>
      </c>
      <c r="Q59" s="159" t="s">
        <v>6</v>
      </c>
      <c r="R59" s="159" t="s">
        <v>6</v>
      </c>
      <c r="S59" s="162" t="s">
        <v>6</v>
      </c>
    </row>
    <row r="60" spans="1:19" x14ac:dyDescent="0.35">
      <c r="A60" s="148" t="s">
        <v>6</v>
      </c>
      <c r="B60" s="161" t="s">
        <v>6</v>
      </c>
      <c r="C60" s="150" t="s">
        <v>61</v>
      </c>
      <c r="D60" s="151" t="s">
        <v>6</v>
      </c>
      <c r="E60" s="151" t="s">
        <v>6</v>
      </c>
      <c r="F60" s="152" t="s">
        <v>6</v>
      </c>
      <c r="G60" s="153" t="s">
        <v>6</v>
      </c>
      <c r="H60" s="154"/>
      <c r="I60" s="155" t="s">
        <v>61</v>
      </c>
      <c r="J60" s="151" t="s">
        <v>6</v>
      </c>
      <c r="K60" s="151" t="s">
        <v>6</v>
      </c>
      <c r="L60" s="152" t="s">
        <v>6</v>
      </c>
      <c r="M60" s="156" t="s">
        <v>6</v>
      </c>
      <c r="N60" s="157"/>
      <c r="O60" s="188" t="s">
        <v>6</v>
      </c>
      <c r="P60" s="158" t="str">
        <f t="shared" si="0"/>
        <v/>
      </c>
      <c r="Q60" s="159" t="s">
        <v>6</v>
      </c>
      <c r="R60" s="159" t="s">
        <v>6</v>
      </c>
      <c r="S60" s="162" t="s">
        <v>6</v>
      </c>
    </row>
    <row r="61" spans="1:19" x14ac:dyDescent="0.35">
      <c r="A61" s="148" t="s">
        <v>6</v>
      </c>
      <c r="B61" s="161" t="s">
        <v>6</v>
      </c>
      <c r="C61" s="150" t="s">
        <v>61</v>
      </c>
      <c r="D61" s="151" t="s">
        <v>6</v>
      </c>
      <c r="E61" s="151" t="s">
        <v>6</v>
      </c>
      <c r="F61" s="152" t="s">
        <v>6</v>
      </c>
      <c r="G61" s="153" t="s">
        <v>6</v>
      </c>
      <c r="H61" s="154"/>
      <c r="I61" s="155" t="s">
        <v>61</v>
      </c>
      <c r="J61" s="151" t="s">
        <v>6</v>
      </c>
      <c r="K61" s="151" t="s">
        <v>6</v>
      </c>
      <c r="L61" s="152" t="s">
        <v>6</v>
      </c>
      <c r="M61" s="156" t="s">
        <v>6</v>
      </c>
      <c r="N61" s="157"/>
      <c r="O61" s="188" t="s">
        <v>6</v>
      </c>
      <c r="P61" s="158" t="str">
        <f t="shared" si="0"/>
        <v/>
      </c>
      <c r="Q61" s="159" t="s">
        <v>6</v>
      </c>
      <c r="R61" s="159" t="s">
        <v>6</v>
      </c>
      <c r="S61" s="162" t="s">
        <v>6</v>
      </c>
    </row>
    <row r="62" spans="1:19" x14ac:dyDescent="0.35">
      <c r="A62" s="148" t="s">
        <v>6</v>
      </c>
      <c r="B62" s="161" t="s">
        <v>6</v>
      </c>
      <c r="C62" s="150" t="s">
        <v>61</v>
      </c>
      <c r="D62" s="151" t="s">
        <v>6</v>
      </c>
      <c r="E62" s="151" t="s">
        <v>6</v>
      </c>
      <c r="F62" s="152" t="s">
        <v>6</v>
      </c>
      <c r="G62" s="153" t="s">
        <v>6</v>
      </c>
      <c r="H62" s="154"/>
      <c r="I62" s="155" t="s">
        <v>61</v>
      </c>
      <c r="J62" s="151" t="s">
        <v>6</v>
      </c>
      <c r="K62" s="151" t="s">
        <v>6</v>
      </c>
      <c r="L62" s="152" t="s">
        <v>6</v>
      </c>
      <c r="M62" s="156" t="s">
        <v>6</v>
      </c>
      <c r="N62" s="157"/>
      <c r="O62" s="188" t="s">
        <v>6</v>
      </c>
      <c r="P62" s="158" t="str">
        <f t="shared" si="0"/>
        <v/>
      </c>
      <c r="Q62" s="159" t="s">
        <v>6</v>
      </c>
      <c r="R62" s="159" t="s">
        <v>6</v>
      </c>
      <c r="S62" s="162" t="s">
        <v>6</v>
      </c>
    </row>
    <row r="63" spans="1:19" x14ac:dyDescent="0.35">
      <c r="A63" s="148" t="s">
        <v>6</v>
      </c>
      <c r="B63" s="161" t="s">
        <v>6</v>
      </c>
      <c r="C63" s="150" t="s">
        <v>61</v>
      </c>
      <c r="D63" s="151" t="s">
        <v>6</v>
      </c>
      <c r="E63" s="151" t="s">
        <v>6</v>
      </c>
      <c r="F63" s="152" t="s">
        <v>6</v>
      </c>
      <c r="G63" s="153" t="s">
        <v>6</v>
      </c>
      <c r="H63" s="154"/>
      <c r="I63" s="155" t="s">
        <v>61</v>
      </c>
      <c r="J63" s="151" t="s">
        <v>6</v>
      </c>
      <c r="K63" s="151" t="s">
        <v>6</v>
      </c>
      <c r="L63" s="152" t="s">
        <v>6</v>
      </c>
      <c r="M63" s="156" t="s">
        <v>6</v>
      </c>
      <c r="N63" s="157"/>
      <c r="O63" s="188" t="s">
        <v>6</v>
      </c>
      <c r="P63" s="158" t="str">
        <f t="shared" si="0"/>
        <v/>
      </c>
      <c r="Q63" s="159" t="s">
        <v>6</v>
      </c>
      <c r="R63" s="159" t="s">
        <v>6</v>
      </c>
      <c r="S63" s="162" t="s">
        <v>6</v>
      </c>
    </row>
    <row r="64" spans="1:19" x14ac:dyDescent="0.35">
      <c r="A64" s="148" t="s">
        <v>6</v>
      </c>
      <c r="B64" s="161" t="s">
        <v>6</v>
      </c>
      <c r="C64" s="150" t="s">
        <v>61</v>
      </c>
      <c r="D64" s="151" t="s">
        <v>6</v>
      </c>
      <c r="E64" s="151" t="s">
        <v>6</v>
      </c>
      <c r="F64" s="152" t="s">
        <v>6</v>
      </c>
      <c r="G64" s="153" t="s">
        <v>6</v>
      </c>
      <c r="H64" s="154"/>
      <c r="I64" s="155" t="s">
        <v>61</v>
      </c>
      <c r="J64" s="151" t="s">
        <v>6</v>
      </c>
      <c r="K64" s="151" t="s">
        <v>6</v>
      </c>
      <c r="L64" s="152" t="s">
        <v>6</v>
      </c>
      <c r="M64" s="156" t="s">
        <v>6</v>
      </c>
      <c r="N64" s="157"/>
      <c r="O64" s="188" t="s">
        <v>6</v>
      </c>
      <c r="P64" s="158" t="str">
        <f t="shared" si="0"/>
        <v/>
      </c>
      <c r="Q64" s="159" t="s">
        <v>6</v>
      </c>
      <c r="R64" s="159" t="s">
        <v>6</v>
      </c>
      <c r="S64" s="162" t="s">
        <v>6</v>
      </c>
    </row>
    <row r="65" spans="1:20" x14ac:dyDescent="0.35">
      <c r="A65" s="148" t="s">
        <v>6</v>
      </c>
      <c r="B65" s="161" t="s">
        <v>6</v>
      </c>
      <c r="C65" s="150" t="s">
        <v>61</v>
      </c>
      <c r="D65" s="151" t="s">
        <v>6</v>
      </c>
      <c r="E65" s="151" t="s">
        <v>6</v>
      </c>
      <c r="F65" s="152" t="s">
        <v>6</v>
      </c>
      <c r="G65" s="153" t="s">
        <v>6</v>
      </c>
      <c r="H65" s="154"/>
      <c r="I65" s="155" t="s">
        <v>61</v>
      </c>
      <c r="J65" s="151" t="s">
        <v>6</v>
      </c>
      <c r="K65" s="151" t="s">
        <v>6</v>
      </c>
      <c r="L65" s="152" t="s">
        <v>6</v>
      </c>
      <c r="M65" s="156" t="s">
        <v>6</v>
      </c>
      <c r="N65" s="157"/>
      <c r="O65" s="188" t="s">
        <v>6</v>
      </c>
      <c r="P65" s="158" t="str">
        <f t="shared" si="0"/>
        <v/>
      </c>
      <c r="Q65" s="159" t="s">
        <v>6</v>
      </c>
      <c r="R65" s="159" t="s">
        <v>6</v>
      </c>
      <c r="S65" s="162" t="s">
        <v>6</v>
      </c>
    </row>
    <row r="66" spans="1:20" x14ac:dyDescent="0.35">
      <c r="A66" s="148" t="s">
        <v>6</v>
      </c>
      <c r="B66" s="161" t="s">
        <v>6</v>
      </c>
      <c r="C66" s="150" t="s">
        <v>61</v>
      </c>
      <c r="D66" s="151" t="s">
        <v>6</v>
      </c>
      <c r="E66" s="151" t="s">
        <v>6</v>
      </c>
      <c r="F66" s="152" t="s">
        <v>6</v>
      </c>
      <c r="G66" s="153" t="s">
        <v>6</v>
      </c>
      <c r="H66" s="154"/>
      <c r="I66" s="155" t="s">
        <v>61</v>
      </c>
      <c r="J66" s="151" t="s">
        <v>6</v>
      </c>
      <c r="K66" s="151" t="s">
        <v>6</v>
      </c>
      <c r="L66" s="152" t="s">
        <v>6</v>
      </c>
      <c r="M66" s="156" t="s">
        <v>6</v>
      </c>
      <c r="N66" s="157"/>
      <c r="O66" s="188" t="s">
        <v>6</v>
      </c>
      <c r="P66" s="158" t="str">
        <f t="shared" si="0"/>
        <v/>
      </c>
      <c r="Q66" s="159" t="s">
        <v>6</v>
      </c>
      <c r="R66" s="159" t="s">
        <v>6</v>
      </c>
      <c r="S66" s="162" t="s">
        <v>6</v>
      </c>
    </row>
    <row r="67" spans="1:20" x14ac:dyDescent="0.35">
      <c r="A67" s="148" t="s">
        <v>6</v>
      </c>
      <c r="B67" s="161" t="s">
        <v>6</v>
      </c>
      <c r="C67" s="150" t="s">
        <v>61</v>
      </c>
      <c r="D67" s="151" t="s">
        <v>6</v>
      </c>
      <c r="E67" s="151" t="s">
        <v>6</v>
      </c>
      <c r="F67" s="152" t="s">
        <v>6</v>
      </c>
      <c r="G67" s="153" t="s">
        <v>6</v>
      </c>
      <c r="H67" s="154"/>
      <c r="I67" s="155" t="s">
        <v>61</v>
      </c>
      <c r="J67" s="151" t="s">
        <v>6</v>
      </c>
      <c r="K67" s="151" t="s">
        <v>6</v>
      </c>
      <c r="L67" s="152" t="s">
        <v>6</v>
      </c>
      <c r="M67" s="156" t="s">
        <v>6</v>
      </c>
      <c r="N67" s="157"/>
      <c r="O67" s="188" t="s">
        <v>6</v>
      </c>
      <c r="P67" s="158" t="str">
        <f t="shared" si="0"/>
        <v/>
      </c>
      <c r="Q67" s="159" t="s">
        <v>6</v>
      </c>
      <c r="R67" s="159" t="s">
        <v>6</v>
      </c>
      <c r="S67" s="162" t="s">
        <v>6</v>
      </c>
    </row>
    <row r="68" spans="1:20" x14ac:dyDescent="0.35">
      <c r="A68" s="148" t="s">
        <v>6</v>
      </c>
      <c r="B68" s="161" t="s">
        <v>6</v>
      </c>
      <c r="C68" s="150" t="s">
        <v>61</v>
      </c>
      <c r="D68" s="151" t="s">
        <v>6</v>
      </c>
      <c r="E68" s="151" t="s">
        <v>6</v>
      </c>
      <c r="F68" s="152" t="s">
        <v>6</v>
      </c>
      <c r="G68" s="153" t="s">
        <v>6</v>
      </c>
      <c r="H68" s="154"/>
      <c r="I68" s="155" t="s">
        <v>61</v>
      </c>
      <c r="J68" s="151" t="s">
        <v>6</v>
      </c>
      <c r="K68" s="151" t="s">
        <v>6</v>
      </c>
      <c r="L68" s="152" t="s">
        <v>6</v>
      </c>
      <c r="M68" s="156" t="s">
        <v>6</v>
      </c>
      <c r="N68" s="157"/>
      <c r="O68" s="188" t="s">
        <v>6</v>
      </c>
      <c r="P68" s="158" t="str">
        <f t="shared" si="0"/>
        <v/>
      </c>
      <c r="Q68" s="159" t="s">
        <v>6</v>
      </c>
      <c r="R68" s="159" t="s">
        <v>6</v>
      </c>
      <c r="S68" s="162" t="s">
        <v>6</v>
      </c>
    </row>
    <row r="69" spans="1:20" x14ac:dyDescent="0.35">
      <c r="A69" s="148" t="s">
        <v>6</v>
      </c>
      <c r="B69" s="161" t="s">
        <v>6</v>
      </c>
      <c r="C69" s="150" t="s">
        <v>61</v>
      </c>
      <c r="D69" s="151" t="s">
        <v>6</v>
      </c>
      <c r="E69" s="151" t="s">
        <v>6</v>
      </c>
      <c r="F69" s="152" t="s">
        <v>6</v>
      </c>
      <c r="G69" s="153" t="s">
        <v>6</v>
      </c>
      <c r="H69" s="154"/>
      <c r="I69" s="155" t="s">
        <v>61</v>
      </c>
      <c r="J69" s="151" t="s">
        <v>6</v>
      </c>
      <c r="K69" s="151" t="s">
        <v>6</v>
      </c>
      <c r="L69" s="152" t="s">
        <v>6</v>
      </c>
      <c r="M69" s="156" t="s">
        <v>6</v>
      </c>
      <c r="N69" s="157"/>
      <c r="O69" s="188" t="s">
        <v>6</v>
      </c>
      <c r="P69" s="158" t="str">
        <f t="shared" si="0"/>
        <v/>
      </c>
      <c r="Q69" s="159" t="s">
        <v>6</v>
      </c>
      <c r="R69" s="159" t="s">
        <v>6</v>
      </c>
      <c r="S69" s="162" t="s">
        <v>6</v>
      </c>
    </row>
    <row r="70" spans="1:20" x14ac:dyDescent="0.35">
      <c r="A70" s="148" t="s">
        <v>6</v>
      </c>
      <c r="B70" s="161" t="s">
        <v>6</v>
      </c>
      <c r="C70" s="150" t="s">
        <v>61</v>
      </c>
      <c r="D70" s="151" t="s">
        <v>6</v>
      </c>
      <c r="E70" s="151" t="s">
        <v>6</v>
      </c>
      <c r="F70" s="152" t="s">
        <v>6</v>
      </c>
      <c r="G70" s="153" t="s">
        <v>6</v>
      </c>
      <c r="H70" s="154"/>
      <c r="I70" s="155" t="s">
        <v>61</v>
      </c>
      <c r="J70" s="151" t="s">
        <v>6</v>
      </c>
      <c r="K70" s="151" t="s">
        <v>6</v>
      </c>
      <c r="L70" s="152" t="s">
        <v>6</v>
      </c>
      <c r="M70" s="156" t="s">
        <v>6</v>
      </c>
      <c r="N70" s="157"/>
      <c r="O70" s="188" t="s">
        <v>6</v>
      </c>
      <c r="P70" s="158" t="str">
        <f t="shared" si="0"/>
        <v/>
      </c>
      <c r="Q70" s="159" t="s">
        <v>6</v>
      </c>
      <c r="R70" s="159" t="s">
        <v>6</v>
      </c>
      <c r="S70" s="162" t="s">
        <v>6</v>
      </c>
    </row>
    <row r="71" spans="1:20" x14ac:dyDescent="0.35">
      <c r="A71" s="148" t="s">
        <v>6</v>
      </c>
      <c r="B71" s="161" t="s">
        <v>6</v>
      </c>
      <c r="C71" s="150" t="s">
        <v>61</v>
      </c>
      <c r="D71" s="151" t="s">
        <v>6</v>
      </c>
      <c r="E71" s="151" t="s">
        <v>6</v>
      </c>
      <c r="F71" s="152" t="s">
        <v>6</v>
      </c>
      <c r="G71" s="153" t="s">
        <v>6</v>
      </c>
      <c r="H71" s="154"/>
      <c r="I71" s="155" t="s">
        <v>61</v>
      </c>
      <c r="J71" s="151" t="s">
        <v>6</v>
      </c>
      <c r="K71" s="151" t="s">
        <v>6</v>
      </c>
      <c r="L71" s="152" t="s">
        <v>6</v>
      </c>
      <c r="M71" s="156" t="s">
        <v>6</v>
      </c>
      <c r="N71" s="157"/>
      <c r="O71" s="188" t="s">
        <v>6</v>
      </c>
      <c r="P71" s="158" t="str">
        <f t="shared" si="0"/>
        <v/>
      </c>
      <c r="Q71" s="159" t="s">
        <v>6</v>
      </c>
      <c r="R71" s="159" t="s">
        <v>6</v>
      </c>
      <c r="S71" s="162" t="s">
        <v>6</v>
      </c>
    </row>
    <row r="72" spans="1:20" x14ac:dyDescent="0.35">
      <c r="A72" s="148" t="s">
        <v>6</v>
      </c>
      <c r="B72" s="161" t="s">
        <v>6</v>
      </c>
      <c r="C72" s="150" t="s">
        <v>61</v>
      </c>
      <c r="D72" s="151" t="s">
        <v>6</v>
      </c>
      <c r="E72" s="151" t="s">
        <v>6</v>
      </c>
      <c r="F72" s="152" t="s">
        <v>6</v>
      </c>
      <c r="G72" s="153" t="s">
        <v>6</v>
      </c>
      <c r="H72" s="154"/>
      <c r="I72" s="155" t="s">
        <v>61</v>
      </c>
      <c r="J72" s="151" t="s">
        <v>6</v>
      </c>
      <c r="K72" s="151" t="s">
        <v>6</v>
      </c>
      <c r="L72" s="152" t="s">
        <v>6</v>
      </c>
      <c r="M72" s="156" t="s">
        <v>6</v>
      </c>
      <c r="N72" s="157"/>
      <c r="O72" s="188" t="s">
        <v>6</v>
      </c>
      <c r="P72" s="158" t="str">
        <f t="shared" si="0"/>
        <v/>
      </c>
      <c r="Q72" s="159" t="s">
        <v>6</v>
      </c>
      <c r="R72" s="159" t="s">
        <v>6</v>
      </c>
      <c r="S72" s="162" t="s">
        <v>6</v>
      </c>
    </row>
    <row r="73" spans="1:20" x14ac:dyDescent="0.35">
      <c r="A73" s="148" t="s">
        <v>6</v>
      </c>
      <c r="B73" s="161" t="s">
        <v>6</v>
      </c>
      <c r="C73" s="150" t="s">
        <v>61</v>
      </c>
      <c r="D73" s="151" t="s">
        <v>6</v>
      </c>
      <c r="E73" s="151" t="s">
        <v>6</v>
      </c>
      <c r="F73" s="152" t="s">
        <v>6</v>
      </c>
      <c r="G73" s="153" t="s">
        <v>6</v>
      </c>
      <c r="H73" s="154"/>
      <c r="I73" s="155" t="s">
        <v>61</v>
      </c>
      <c r="J73" s="151" t="s">
        <v>6</v>
      </c>
      <c r="K73" s="151" t="s">
        <v>6</v>
      </c>
      <c r="L73" s="152" t="s">
        <v>6</v>
      </c>
      <c r="M73" s="156" t="s">
        <v>6</v>
      </c>
      <c r="N73" s="157"/>
      <c r="O73" s="188" t="s">
        <v>6</v>
      </c>
      <c r="P73" s="158" t="str">
        <f t="shared" si="0"/>
        <v/>
      </c>
      <c r="Q73" s="159" t="s">
        <v>6</v>
      </c>
      <c r="R73" s="159" t="s">
        <v>6</v>
      </c>
      <c r="S73" s="162" t="s">
        <v>6</v>
      </c>
    </row>
    <row r="74" spans="1:20" x14ac:dyDescent="0.35">
      <c r="A74" s="148" t="s">
        <v>6</v>
      </c>
      <c r="B74" s="161" t="s">
        <v>6</v>
      </c>
      <c r="C74" s="150" t="s">
        <v>61</v>
      </c>
      <c r="D74" s="151" t="s">
        <v>6</v>
      </c>
      <c r="E74" s="151" t="s">
        <v>6</v>
      </c>
      <c r="F74" s="152" t="s">
        <v>6</v>
      </c>
      <c r="G74" s="153" t="s">
        <v>6</v>
      </c>
      <c r="H74" s="154"/>
      <c r="I74" s="155" t="s">
        <v>61</v>
      </c>
      <c r="J74" s="151" t="s">
        <v>6</v>
      </c>
      <c r="K74" s="151" t="s">
        <v>6</v>
      </c>
      <c r="L74" s="152" t="s">
        <v>6</v>
      </c>
      <c r="M74" s="156" t="s">
        <v>6</v>
      </c>
      <c r="N74" s="157"/>
      <c r="O74" s="188" t="s">
        <v>6</v>
      </c>
      <c r="P74" s="158" t="str">
        <f t="shared" si="0"/>
        <v/>
      </c>
      <c r="Q74" s="159" t="s">
        <v>6</v>
      </c>
      <c r="R74" s="159" t="s">
        <v>6</v>
      </c>
      <c r="S74" s="162" t="s">
        <v>6</v>
      </c>
    </row>
    <row r="75" spans="1:20" x14ac:dyDescent="0.35">
      <c r="A75" s="148" t="s">
        <v>6</v>
      </c>
      <c r="B75" s="161" t="s">
        <v>6</v>
      </c>
      <c r="C75" s="150" t="s">
        <v>61</v>
      </c>
      <c r="D75" s="151" t="s">
        <v>6</v>
      </c>
      <c r="E75" s="151" t="s">
        <v>6</v>
      </c>
      <c r="F75" s="152" t="s">
        <v>6</v>
      </c>
      <c r="G75" s="153" t="s">
        <v>6</v>
      </c>
      <c r="H75" s="154"/>
      <c r="I75" s="155" t="s">
        <v>61</v>
      </c>
      <c r="J75" s="151" t="s">
        <v>6</v>
      </c>
      <c r="K75" s="151" t="s">
        <v>6</v>
      </c>
      <c r="L75" s="152" t="s">
        <v>6</v>
      </c>
      <c r="M75" s="156" t="s">
        <v>6</v>
      </c>
      <c r="N75" s="157"/>
      <c r="O75" s="188" t="s">
        <v>6</v>
      </c>
      <c r="P75" s="158" t="str">
        <f t="shared" si="0"/>
        <v/>
      </c>
      <c r="Q75" s="159" t="s">
        <v>6</v>
      </c>
      <c r="R75" s="159" t="s">
        <v>6</v>
      </c>
      <c r="S75" s="162" t="s">
        <v>6</v>
      </c>
    </row>
    <row r="76" spans="1:20" x14ac:dyDescent="0.35">
      <c r="A76" s="148" t="s">
        <v>6</v>
      </c>
      <c r="B76" s="161" t="s">
        <v>6</v>
      </c>
      <c r="C76" s="150" t="s">
        <v>61</v>
      </c>
      <c r="D76" s="151" t="s">
        <v>6</v>
      </c>
      <c r="E76" s="151" t="s">
        <v>6</v>
      </c>
      <c r="F76" s="152" t="s">
        <v>6</v>
      </c>
      <c r="G76" s="153" t="s">
        <v>6</v>
      </c>
      <c r="H76" s="154"/>
      <c r="I76" s="155" t="s">
        <v>61</v>
      </c>
      <c r="J76" s="151" t="s">
        <v>6</v>
      </c>
      <c r="K76" s="151" t="s">
        <v>6</v>
      </c>
      <c r="L76" s="152" t="s">
        <v>6</v>
      </c>
      <c r="M76" s="156" t="s">
        <v>6</v>
      </c>
      <c r="N76" s="157"/>
      <c r="O76" s="188" t="s">
        <v>6</v>
      </c>
      <c r="P76" s="158" t="str">
        <f t="shared" si="0"/>
        <v/>
      </c>
      <c r="Q76" s="159" t="s">
        <v>6</v>
      </c>
      <c r="R76" s="159" t="s">
        <v>6</v>
      </c>
      <c r="S76" s="162" t="s">
        <v>6</v>
      </c>
    </row>
    <row r="77" spans="1:20" x14ac:dyDescent="0.35">
      <c r="A77" s="148" t="s">
        <v>6</v>
      </c>
      <c r="B77" s="161" t="s">
        <v>6</v>
      </c>
      <c r="C77" s="150" t="s">
        <v>61</v>
      </c>
      <c r="D77" s="151" t="s">
        <v>6</v>
      </c>
      <c r="E77" s="151" t="s">
        <v>6</v>
      </c>
      <c r="F77" s="152" t="s">
        <v>6</v>
      </c>
      <c r="G77" s="153" t="s">
        <v>6</v>
      </c>
      <c r="H77" s="154"/>
      <c r="I77" s="155" t="s">
        <v>61</v>
      </c>
      <c r="J77" s="151" t="s">
        <v>6</v>
      </c>
      <c r="K77" s="151" t="s">
        <v>6</v>
      </c>
      <c r="L77" s="152" t="s">
        <v>6</v>
      </c>
      <c r="M77" s="156" t="s">
        <v>6</v>
      </c>
      <c r="N77" s="157"/>
      <c r="O77" s="188" t="s">
        <v>6</v>
      </c>
      <c r="P77" s="158" t="str">
        <f t="shared" si="0"/>
        <v/>
      </c>
      <c r="Q77" s="159" t="s">
        <v>6</v>
      </c>
      <c r="R77" s="159" t="s">
        <v>6</v>
      </c>
      <c r="S77" s="162" t="s">
        <v>6</v>
      </c>
      <c r="T77" s="6"/>
    </row>
    <row r="78" spans="1:20" ht="15.5" x14ac:dyDescent="0.35">
      <c r="A78" s="148" t="s">
        <v>6</v>
      </c>
      <c r="B78" s="161" t="s">
        <v>6</v>
      </c>
      <c r="C78" s="150" t="s">
        <v>61</v>
      </c>
      <c r="D78" s="151" t="s">
        <v>6</v>
      </c>
      <c r="E78" s="151" t="s">
        <v>6</v>
      </c>
      <c r="F78" s="152" t="s">
        <v>6</v>
      </c>
      <c r="G78" s="153" t="s">
        <v>6</v>
      </c>
      <c r="H78" s="154"/>
      <c r="I78" s="155" t="s">
        <v>61</v>
      </c>
      <c r="J78" s="151" t="s">
        <v>6</v>
      </c>
      <c r="K78" s="151" t="s">
        <v>6</v>
      </c>
      <c r="L78" s="152" t="s">
        <v>6</v>
      </c>
      <c r="M78" s="156" t="s">
        <v>6</v>
      </c>
      <c r="N78" s="157"/>
      <c r="O78" s="188" t="s">
        <v>6</v>
      </c>
      <c r="P78" s="158" t="str">
        <f t="shared" si="0"/>
        <v/>
      </c>
      <c r="Q78" s="159" t="s">
        <v>6</v>
      </c>
      <c r="R78" s="159" t="s">
        <v>6</v>
      </c>
      <c r="S78" s="162" t="s">
        <v>6</v>
      </c>
      <c r="T78" s="8"/>
    </row>
    <row r="79" spans="1:20" x14ac:dyDescent="0.35">
      <c r="A79" s="148" t="s">
        <v>6</v>
      </c>
      <c r="B79" s="161" t="s">
        <v>6</v>
      </c>
      <c r="C79" s="150" t="s">
        <v>61</v>
      </c>
      <c r="D79" s="151" t="s">
        <v>6</v>
      </c>
      <c r="E79" s="151" t="s">
        <v>6</v>
      </c>
      <c r="F79" s="152" t="s">
        <v>6</v>
      </c>
      <c r="G79" s="153" t="s">
        <v>6</v>
      </c>
      <c r="H79" s="154"/>
      <c r="I79" s="155" t="s">
        <v>61</v>
      </c>
      <c r="J79" s="151" t="s">
        <v>6</v>
      </c>
      <c r="K79" s="151" t="s">
        <v>6</v>
      </c>
      <c r="L79" s="152" t="s">
        <v>6</v>
      </c>
      <c r="M79" s="156" t="s">
        <v>6</v>
      </c>
      <c r="N79" s="157"/>
      <c r="O79" s="188" t="s">
        <v>6</v>
      </c>
      <c r="P79" s="158" t="str">
        <f t="shared" si="0"/>
        <v/>
      </c>
      <c r="Q79" s="159" t="s">
        <v>6</v>
      </c>
      <c r="R79" s="159" t="s">
        <v>6</v>
      </c>
      <c r="S79" s="162" t="s">
        <v>6</v>
      </c>
      <c r="T79" s="10"/>
    </row>
    <row r="80" spans="1:20" x14ac:dyDescent="0.35">
      <c r="A80" s="148" t="s">
        <v>6</v>
      </c>
      <c r="B80" s="161" t="s">
        <v>6</v>
      </c>
      <c r="C80" s="150" t="s">
        <v>61</v>
      </c>
      <c r="D80" s="151" t="s">
        <v>6</v>
      </c>
      <c r="E80" s="151" t="s">
        <v>6</v>
      </c>
      <c r="F80" s="152" t="s">
        <v>6</v>
      </c>
      <c r="G80" s="153" t="s">
        <v>6</v>
      </c>
      <c r="H80" s="154"/>
      <c r="I80" s="155" t="s">
        <v>61</v>
      </c>
      <c r="J80" s="151" t="s">
        <v>6</v>
      </c>
      <c r="K80" s="151" t="s">
        <v>6</v>
      </c>
      <c r="L80" s="152" t="s">
        <v>6</v>
      </c>
      <c r="M80" s="156" t="s">
        <v>6</v>
      </c>
      <c r="N80" s="157"/>
      <c r="O80" s="188" t="s">
        <v>6</v>
      </c>
      <c r="P80" s="158" t="str">
        <f t="shared" si="0"/>
        <v/>
      </c>
      <c r="Q80" s="159" t="s">
        <v>6</v>
      </c>
      <c r="R80" s="159" t="s">
        <v>6</v>
      </c>
      <c r="S80" s="162" t="s">
        <v>6</v>
      </c>
      <c r="T80" s="10"/>
    </row>
    <row r="81" spans="1:20" x14ac:dyDescent="0.35">
      <c r="A81" s="148" t="s">
        <v>6</v>
      </c>
      <c r="B81" s="161" t="s">
        <v>6</v>
      </c>
      <c r="C81" s="150" t="s">
        <v>61</v>
      </c>
      <c r="D81" s="151" t="s">
        <v>6</v>
      </c>
      <c r="E81" s="151" t="s">
        <v>6</v>
      </c>
      <c r="F81" s="152" t="s">
        <v>6</v>
      </c>
      <c r="G81" s="153" t="s">
        <v>6</v>
      </c>
      <c r="H81" s="154"/>
      <c r="I81" s="155" t="s">
        <v>61</v>
      </c>
      <c r="J81" s="151" t="s">
        <v>6</v>
      </c>
      <c r="K81" s="151" t="s">
        <v>6</v>
      </c>
      <c r="L81" s="152" t="s">
        <v>6</v>
      </c>
      <c r="M81" s="156" t="s">
        <v>6</v>
      </c>
      <c r="N81" s="157"/>
      <c r="O81" s="188" t="s">
        <v>6</v>
      </c>
      <c r="P81" s="158" t="str">
        <f t="shared" si="0"/>
        <v/>
      </c>
      <c r="Q81" s="159" t="s">
        <v>6</v>
      </c>
      <c r="R81" s="159" t="s">
        <v>6</v>
      </c>
      <c r="S81" s="162" t="s">
        <v>6</v>
      </c>
      <c r="T81" s="6"/>
    </row>
    <row r="82" spans="1:20" x14ac:dyDescent="0.35">
      <c r="A82" s="148" t="s">
        <v>6</v>
      </c>
      <c r="B82" s="161" t="s">
        <v>6</v>
      </c>
      <c r="C82" s="150" t="s">
        <v>61</v>
      </c>
      <c r="D82" s="151" t="s">
        <v>6</v>
      </c>
      <c r="E82" s="151" t="s">
        <v>6</v>
      </c>
      <c r="F82" s="152" t="s">
        <v>6</v>
      </c>
      <c r="G82" s="153" t="s">
        <v>6</v>
      </c>
      <c r="H82" s="154"/>
      <c r="I82" s="155" t="s">
        <v>61</v>
      </c>
      <c r="J82" s="151" t="s">
        <v>6</v>
      </c>
      <c r="K82" s="151" t="s">
        <v>6</v>
      </c>
      <c r="L82" s="152" t="s">
        <v>6</v>
      </c>
      <c r="M82" s="156" t="s">
        <v>6</v>
      </c>
      <c r="N82" s="157"/>
      <c r="O82" s="188" t="s">
        <v>6</v>
      </c>
      <c r="P82" s="158" t="str">
        <f t="shared" si="0"/>
        <v/>
      </c>
      <c r="Q82" s="159" t="s">
        <v>6</v>
      </c>
      <c r="R82" s="159" t="s">
        <v>6</v>
      </c>
      <c r="S82" s="162" t="s">
        <v>6</v>
      </c>
      <c r="T82" s="18"/>
    </row>
    <row r="83" spans="1:20" ht="17.5" x14ac:dyDescent="0.35">
      <c r="A83" s="148" t="s">
        <v>6</v>
      </c>
      <c r="B83" s="161" t="s">
        <v>6</v>
      </c>
      <c r="C83" s="150" t="s">
        <v>61</v>
      </c>
      <c r="D83" s="151" t="s">
        <v>6</v>
      </c>
      <c r="E83" s="151" t="s">
        <v>6</v>
      </c>
      <c r="F83" s="152" t="s">
        <v>6</v>
      </c>
      <c r="G83" s="153" t="s">
        <v>6</v>
      </c>
      <c r="H83" s="154"/>
      <c r="I83" s="155" t="s">
        <v>61</v>
      </c>
      <c r="J83" s="151" t="s">
        <v>6</v>
      </c>
      <c r="K83" s="151" t="s">
        <v>6</v>
      </c>
      <c r="L83" s="152" t="s">
        <v>6</v>
      </c>
      <c r="M83" s="156" t="s">
        <v>6</v>
      </c>
      <c r="N83" s="157"/>
      <c r="O83" s="188" t="s">
        <v>6</v>
      </c>
      <c r="P83" s="158" t="str">
        <f t="shared" si="0"/>
        <v/>
      </c>
      <c r="Q83" s="159" t="s">
        <v>6</v>
      </c>
      <c r="R83" s="159" t="s">
        <v>6</v>
      </c>
      <c r="S83" s="162" t="s">
        <v>6</v>
      </c>
      <c r="T83" s="108"/>
    </row>
    <row r="84" spans="1:20" x14ac:dyDescent="0.35">
      <c r="A84" s="148" t="s">
        <v>6</v>
      </c>
      <c r="B84" s="161" t="s">
        <v>6</v>
      </c>
      <c r="C84" s="150" t="s">
        <v>61</v>
      </c>
      <c r="D84" s="151" t="s">
        <v>6</v>
      </c>
      <c r="E84" s="151" t="s">
        <v>6</v>
      </c>
      <c r="F84" s="152" t="s">
        <v>6</v>
      </c>
      <c r="G84" s="153" t="s">
        <v>6</v>
      </c>
      <c r="H84" s="154"/>
      <c r="I84" s="155" t="s">
        <v>61</v>
      </c>
      <c r="J84" s="151" t="s">
        <v>6</v>
      </c>
      <c r="K84" s="151" t="s">
        <v>6</v>
      </c>
      <c r="L84" s="152" t="s">
        <v>6</v>
      </c>
      <c r="M84" s="156" t="s">
        <v>6</v>
      </c>
      <c r="N84" s="157"/>
      <c r="O84" s="188" t="s">
        <v>6</v>
      </c>
      <c r="P84" s="158" t="str">
        <f t="shared" si="0"/>
        <v/>
      </c>
      <c r="Q84" s="159" t="s">
        <v>6</v>
      </c>
      <c r="R84" s="159" t="s">
        <v>6</v>
      </c>
      <c r="S84" s="162" t="s">
        <v>6</v>
      </c>
      <c r="T84" s="26"/>
    </row>
    <row r="85" spans="1:20" x14ac:dyDescent="0.35">
      <c r="A85" s="148" t="s">
        <v>6</v>
      </c>
      <c r="B85" s="161" t="s">
        <v>6</v>
      </c>
      <c r="C85" s="150" t="s">
        <v>61</v>
      </c>
      <c r="D85" s="151" t="s">
        <v>6</v>
      </c>
      <c r="E85" s="151" t="s">
        <v>6</v>
      </c>
      <c r="F85" s="152" t="s">
        <v>6</v>
      </c>
      <c r="G85" s="153" t="s">
        <v>6</v>
      </c>
      <c r="H85" s="154"/>
      <c r="I85" s="155" t="s">
        <v>61</v>
      </c>
      <c r="J85" s="151" t="s">
        <v>6</v>
      </c>
      <c r="K85" s="151" t="s">
        <v>6</v>
      </c>
      <c r="L85" s="152" t="s">
        <v>6</v>
      </c>
      <c r="M85" s="156" t="s">
        <v>6</v>
      </c>
      <c r="N85" s="157"/>
      <c r="O85" s="188" t="s">
        <v>6</v>
      </c>
      <c r="P85" s="158" t="str">
        <f t="shared" si="0"/>
        <v/>
      </c>
      <c r="Q85" s="159" t="s">
        <v>6</v>
      </c>
      <c r="R85" s="159" t="s">
        <v>6</v>
      </c>
      <c r="S85" s="162" t="s">
        <v>6</v>
      </c>
      <c r="T85" s="25"/>
    </row>
    <row r="86" spans="1:20" x14ac:dyDescent="0.35">
      <c r="A86" s="148" t="s">
        <v>6</v>
      </c>
      <c r="B86" s="161" t="s">
        <v>6</v>
      </c>
      <c r="C86" s="150" t="s">
        <v>61</v>
      </c>
      <c r="D86" s="151" t="s">
        <v>6</v>
      </c>
      <c r="E86" s="151" t="s">
        <v>6</v>
      </c>
      <c r="F86" s="152" t="s">
        <v>6</v>
      </c>
      <c r="G86" s="153" t="s">
        <v>6</v>
      </c>
      <c r="H86" s="154"/>
      <c r="I86" s="155" t="s">
        <v>61</v>
      </c>
      <c r="J86" s="151" t="s">
        <v>6</v>
      </c>
      <c r="K86" s="151" t="s">
        <v>6</v>
      </c>
      <c r="L86" s="152" t="s">
        <v>6</v>
      </c>
      <c r="M86" s="156" t="s">
        <v>6</v>
      </c>
      <c r="N86" s="157"/>
      <c r="O86" s="188" t="s">
        <v>6</v>
      </c>
      <c r="P86" s="158" t="str">
        <f t="shared" si="0"/>
        <v/>
      </c>
      <c r="Q86" s="159" t="s">
        <v>6</v>
      </c>
      <c r="R86" s="159" t="s">
        <v>6</v>
      </c>
      <c r="S86" s="162" t="s">
        <v>6</v>
      </c>
      <c r="T86" s="26"/>
    </row>
    <row r="87" spans="1:20" x14ac:dyDescent="0.35">
      <c r="A87" s="148" t="s">
        <v>6</v>
      </c>
      <c r="B87" s="161" t="s">
        <v>6</v>
      </c>
      <c r="C87" s="150" t="s">
        <v>61</v>
      </c>
      <c r="D87" s="151" t="s">
        <v>6</v>
      </c>
      <c r="E87" s="151" t="s">
        <v>6</v>
      </c>
      <c r="F87" s="152" t="s">
        <v>6</v>
      </c>
      <c r="G87" s="153" t="s">
        <v>6</v>
      </c>
      <c r="H87" s="154"/>
      <c r="I87" s="155" t="s">
        <v>61</v>
      </c>
      <c r="J87" s="151" t="s">
        <v>6</v>
      </c>
      <c r="K87" s="151" t="s">
        <v>6</v>
      </c>
      <c r="L87" s="152" t="s">
        <v>6</v>
      </c>
      <c r="M87" s="156" t="s">
        <v>6</v>
      </c>
      <c r="N87" s="157"/>
      <c r="O87" s="188" t="s">
        <v>6</v>
      </c>
      <c r="P87" s="158" t="str">
        <f t="shared" si="0"/>
        <v/>
      </c>
      <c r="Q87" s="159" t="s">
        <v>6</v>
      </c>
      <c r="R87" s="159" t="s">
        <v>6</v>
      </c>
      <c r="S87" s="162" t="s">
        <v>6</v>
      </c>
      <c r="T87" s="26"/>
    </row>
    <row r="88" spans="1:20" x14ac:dyDescent="0.35">
      <c r="A88" s="148" t="s">
        <v>6</v>
      </c>
      <c r="B88" s="161" t="s">
        <v>6</v>
      </c>
      <c r="C88" s="150" t="s">
        <v>61</v>
      </c>
      <c r="D88" s="151" t="s">
        <v>6</v>
      </c>
      <c r="E88" s="151" t="s">
        <v>6</v>
      </c>
      <c r="F88" s="152" t="s">
        <v>6</v>
      </c>
      <c r="G88" s="153" t="s">
        <v>6</v>
      </c>
      <c r="H88" s="154"/>
      <c r="I88" s="155" t="s">
        <v>61</v>
      </c>
      <c r="J88" s="151" t="s">
        <v>6</v>
      </c>
      <c r="K88" s="151" t="s">
        <v>6</v>
      </c>
      <c r="L88" s="152" t="s">
        <v>6</v>
      </c>
      <c r="M88" s="156" t="s">
        <v>6</v>
      </c>
      <c r="N88" s="157"/>
      <c r="O88" s="188" t="s">
        <v>6</v>
      </c>
      <c r="P88" s="158" t="str">
        <f t="shared" si="0"/>
        <v/>
      </c>
      <c r="Q88" s="159" t="s">
        <v>6</v>
      </c>
      <c r="R88" s="159" t="s">
        <v>6</v>
      </c>
      <c r="S88" s="162" t="s">
        <v>6</v>
      </c>
      <c r="T88" s="26"/>
    </row>
    <row r="89" spans="1:20" x14ac:dyDescent="0.35">
      <c r="A89" s="148" t="s">
        <v>6</v>
      </c>
      <c r="B89" s="161" t="s">
        <v>6</v>
      </c>
      <c r="C89" s="150" t="s">
        <v>61</v>
      </c>
      <c r="D89" s="151" t="s">
        <v>6</v>
      </c>
      <c r="E89" s="151" t="s">
        <v>6</v>
      </c>
      <c r="F89" s="152" t="s">
        <v>6</v>
      </c>
      <c r="G89" s="153" t="s">
        <v>6</v>
      </c>
      <c r="H89" s="154"/>
      <c r="I89" s="155" t="s">
        <v>61</v>
      </c>
      <c r="J89" s="151" t="s">
        <v>6</v>
      </c>
      <c r="K89" s="151" t="s">
        <v>6</v>
      </c>
      <c r="L89" s="152" t="s">
        <v>6</v>
      </c>
      <c r="M89" s="156" t="s">
        <v>6</v>
      </c>
      <c r="N89" s="157"/>
      <c r="O89" s="188" t="s">
        <v>6</v>
      </c>
      <c r="P89" s="158" t="str">
        <f t="shared" ref="P89:P94" si="1">IF(OR(D89="",D89="-",J89="",J89="-"),"",D89-J89)</f>
        <v/>
      </c>
      <c r="Q89" s="159" t="s">
        <v>6</v>
      </c>
      <c r="R89" s="159" t="s">
        <v>6</v>
      </c>
      <c r="S89" s="162" t="s">
        <v>6</v>
      </c>
      <c r="T89" s="3"/>
    </row>
    <row r="90" spans="1:20" x14ac:dyDescent="0.35">
      <c r="A90" s="148" t="s">
        <v>6</v>
      </c>
      <c r="B90" s="161" t="s">
        <v>6</v>
      </c>
      <c r="C90" s="150" t="s">
        <v>61</v>
      </c>
      <c r="D90" s="151" t="s">
        <v>6</v>
      </c>
      <c r="E90" s="151" t="s">
        <v>6</v>
      </c>
      <c r="F90" s="152" t="s">
        <v>6</v>
      </c>
      <c r="G90" s="153" t="s">
        <v>6</v>
      </c>
      <c r="H90" s="154"/>
      <c r="I90" s="155" t="s">
        <v>61</v>
      </c>
      <c r="J90" s="151" t="s">
        <v>6</v>
      </c>
      <c r="K90" s="151" t="s">
        <v>6</v>
      </c>
      <c r="L90" s="152" t="s">
        <v>6</v>
      </c>
      <c r="M90" s="156" t="s">
        <v>6</v>
      </c>
      <c r="N90" s="157"/>
      <c r="O90" s="188" t="s">
        <v>6</v>
      </c>
      <c r="P90" s="158" t="str">
        <f t="shared" si="1"/>
        <v/>
      </c>
      <c r="Q90" s="159" t="s">
        <v>6</v>
      </c>
      <c r="R90" s="159" t="s">
        <v>6</v>
      </c>
      <c r="S90" s="162" t="s">
        <v>6</v>
      </c>
      <c r="T90" s="3"/>
    </row>
    <row r="91" spans="1:20" x14ac:dyDescent="0.35">
      <c r="A91" s="148" t="s">
        <v>6</v>
      </c>
      <c r="B91" s="161" t="s">
        <v>6</v>
      </c>
      <c r="C91" s="150" t="s">
        <v>61</v>
      </c>
      <c r="D91" s="151" t="s">
        <v>6</v>
      </c>
      <c r="E91" s="151" t="s">
        <v>6</v>
      </c>
      <c r="F91" s="152" t="s">
        <v>6</v>
      </c>
      <c r="G91" s="153" t="s">
        <v>6</v>
      </c>
      <c r="H91" s="154"/>
      <c r="I91" s="155" t="s">
        <v>61</v>
      </c>
      <c r="J91" s="151" t="s">
        <v>6</v>
      </c>
      <c r="K91" s="151" t="s">
        <v>6</v>
      </c>
      <c r="L91" s="152" t="s">
        <v>6</v>
      </c>
      <c r="M91" s="156" t="s">
        <v>6</v>
      </c>
      <c r="N91" s="157"/>
      <c r="O91" s="188" t="s">
        <v>6</v>
      </c>
      <c r="P91" s="158" t="str">
        <f t="shared" si="1"/>
        <v/>
      </c>
      <c r="Q91" s="159" t="s">
        <v>6</v>
      </c>
      <c r="R91" s="159" t="s">
        <v>6</v>
      </c>
      <c r="S91" s="162" t="s">
        <v>6</v>
      </c>
      <c r="T91" s="3"/>
    </row>
    <row r="92" spans="1:20" x14ac:dyDescent="0.35">
      <c r="A92" s="148" t="s">
        <v>6</v>
      </c>
      <c r="B92" s="161" t="s">
        <v>6</v>
      </c>
      <c r="C92" s="150" t="s">
        <v>61</v>
      </c>
      <c r="D92" s="151" t="s">
        <v>6</v>
      </c>
      <c r="E92" s="151" t="s">
        <v>6</v>
      </c>
      <c r="F92" s="152" t="s">
        <v>6</v>
      </c>
      <c r="G92" s="153" t="s">
        <v>6</v>
      </c>
      <c r="H92" s="154"/>
      <c r="I92" s="155" t="s">
        <v>61</v>
      </c>
      <c r="J92" s="151" t="s">
        <v>6</v>
      </c>
      <c r="K92" s="151" t="s">
        <v>6</v>
      </c>
      <c r="L92" s="152" t="s">
        <v>6</v>
      </c>
      <c r="M92" s="156" t="s">
        <v>6</v>
      </c>
      <c r="N92" s="157"/>
      <c r="O92" s="188" t="s">
        <v>6</v>
      </c>
      <c r="P92" s="158" t="str">
        <f t="shared" si="1"/>
        <v/>
      </c>
      <c r="Q92" s="159" t="s">
        <v>6</v>
      </c>
      <c r="R92" s="159" t="s">
        <v>6</v>
      </c>
      <c r="S92" s="162" t="s">
        <v>6</v>
      </c>
      <c r="T92" s="3"/>
    </row>
    <row r="93" spans="1:20" x14ac:dyDescent="0.35">
      <c r="A93" s="148" t="s">
        <v>6</v>
      </c>
      <c r="B93" s="161" t="s">
        <v>6</v>
      </c>
      <c r="C93" s="150" t="s">
        <v>61</v>
      </c>
      <c r="D93" s="151" t="s">
        <v>6</v>
      </c>
      <c r="E93" s="151" t="s">
        <v>6</v>
      </c>
      <c r="F93" s="152" t="s">
        <v>6</v>
      </c>
      <c r="G93" s="153" t="s">
        <v>6</v>
      </c>
      <c r="H93" s="154"/>
      <c r="I93" s="155" t="s">
        <v>61</v>
      </c>
      <c r="J93" s="151" t="s">
        <v>6</v>
      </c>
      <c r="K93" s="151" t="s">
        <v>6</v>
      </c>
      <c r="L93" s="152" t="s">
        <v>6</v>
      </c>
      <c r="M93" s="156" t="s">
        <v>6</v>
      </c>
      <c r="N93" s="157"/>
      <c r="O93" s="188" t="s">
        <v>6</v>
      </c>
      <c r="P93" s="158" t="str">
        <f t="shared" si="1"/>
        <v/>
      </c>
      <c r="Q93" s="159" t="s">
        <v>6</v>
      </c>
      <c r="R93" s="159" t="s">
        <v>6</v>
      </c>
      <c r="S93" s="162" t="s">
        <v>6</v>
      </c>
      <c r="T93" s="3"/>
    </row>
    <row r="94" spans="1:20" ht="15" thickBot="1" x14ac:dyDescent="0.4">
      <c r="A94" s="148" t="s">
        <v>6</v>
      </c>
      <c r="B94" s="161" t="s">
        <v>6</v>
      </c>
      <c r="C94" s="150" t="s">
        <v>61</v>
      </c>
      <c r="D94" s="151" t="s">
        <v>6</v>
      </c>
      <c r="E94" s="151" t="s">
        <v>6</v>
      </c>
      <c r="F94" s="152" t="s">
        <v>6</v>
      </c>
      <c r="G94" s="153" t="s">
        <v>6</v>
      </c>
      <c r="H94" s="154"/>
      <c r="I94" s="155" t="s">
        <v>61</v>
      </c>
      <c r="J94" s="151" t="s">
        <v>6</v>
      </c>
      <c r="K94" s="151" t="s">
        <v>6</v>
      </c>
      <c r="L94" s="152" t="s">
        <v>6</v>
      </c>
      <c r="M94" s="156" t="s">
        <v>6</v>
      </c>
      <c r="N94" s="157"/>
      <c r="O94" s="188" t="s">
        <v>6</v>
      </c>
      <c r="P94" s="158" t="str">
        <f t="shared" si="1"/>
        <v/>
      </c>
      <c r="Q94" s="159" t="s">
        <v>6</v>
      </c>
      <c r="R94" s="159" t="s">
        <v>6</v>
      </c>
      <c r="S94" s="162" t="s">
        <v>6</v>
      </c>
      <c r="T94" s="3"/>
    </row>
    <row r="95" spans="1:20" ht="15" thickBot="1" x14ac:dyDescent="0.4">
      <c r="A95" s="163" t="s">
        <v>92</v>
      </c>
      <c r="B95" s="172">
        <f>IF(SUM(B25:B94)=0,"-",AVERAGE(B25:B94))</f>
        <v>24</v>
      </c>
      <c r="C95" s="165" t="s">
        <v>61</v>
      </c>
      <c r="D95" s="166">
        <f>IF(SUM(D25:D94)=0,0,AVERAGE(D25:D94))</f>
        <v>61.66649763924736</v>
      </c>
      <c r="E95" s="166">
        <f>IF(SUM(E25:E94)=0,"-",AVERAGE(E25:E94))</f>
        <v>5.5</v>
      </c>
      <c r="F95" s="167">
        <f>IF(SUM(F25:F94)=0,"-",AVERAGE(F25:F94))</f>
        <v>1.2307469504220154</v>
      </c>
      <c r="G95" s="168">
        <f>IF(SUM(G25:G94)=0,"-",AVERAGE(G25:G94))</f>
        <v>1.2523942674909327</v>
      </c>
      <c r="H95" s="167"/>
      <c r="I95" s="169" t="s">
        <v>61</v>
      </c>
      <c r="J95" s="166">
        <f>IF(SUM(J25:J94)=0,0,AVERAGE(J25:J94))</f>
        <v>41.075032234191895</v>
      </c>
      <c r="K95" s="166">
        <f>IF(SUM(K25:K94)=0,"-",AVERAGE(K25:K94))</f>
        <v>4.2001336812973014</v>
      </c>
      <c r="L95" s="167">
        <f>IF(SUM(L25:L94)=0,"-",AVERAGE(L25:L94))</f>
        <v>1.006335939679827</v>
      </c>
      <c r="M95" s="167">
        <f>IF(SUM(M25:M94)=0,"-",AVERAGE(M25:M94))</f>
        <v>1.0145687375749866</v>
      </c>
      <c r="N95" s="170"/>
      <c r="O95" s="173" t="str">
        <f>IF(SUM(O25:O94)=0,"-",AVERAGE(O25:O94))</f>
        <v>-</v>
      </c>
      <c r="P95" s="171">
        <f>IF(SUM(P25:P94)=0,"-",AVERAGE(P25:P94))</f>
        <v>20.591465405055459</v>
      </c>
      <c r="Q95" s="168">
        <f>IF(SUM(Q25:Q94)=0,"-",AVERAGE(Q25:Q94))</f>
        <v>0.22441101074218769</v>
      </c>
      <c r="R95" s="168">
        <f>IF(SUM(R25:R94)=0,"-",AVERAGE(R25:R94))</f>
        <v>0.23782552991594597</v>
      </c>
      <c r="S95" s="173">
        <f>IF(SUM(S25:S94)=0,"-",AVERAGE(S25:S94))</f>
        <v>3.4556912524359565E-2</v>
      </c>
      <c r="T95" s="3"/>
    </row>
    <row r="96" spans="1:20" ht="15" thickBot="1" x14ac:dyDescent="0.4">
      <c r="A96" s="174" t="s">
        <v>93</v>
      </c>
      <c r="B96" s="189">
        <f>SUM(B25:B94)</f>
        <v>672</v>
      </c>
      <c r="C96" s="174"/>
      <c r="D96" s="176"/>
      <c r="E96" s="176"/>
      <c r="F96" s="177">
        <f>SUM(F25:F94)</f>
        <v>34.460914611816435</v>
      </c>
      <c r="G96" s="178">
        <f>SUM(G25:G94)</f>
        <v>35.067039489746115</v>
      </c>
      <c r="H96" s="179"/>
      <c r="I96" s="176"/>
      <c r="J96" s="176"/>
      <c r="K96" s="176"/>
      <c r="L96" s="180">
        <f>SUM(L25:L94)</f>
        <v>28.177406311035156</v>
      </c>
      <c r="M96" s="181">
        <f>SUM(M25:M94)</f>
        <v>28.407924652099624</v>
      </c>
      <c r="N96" s="182"/>
      <c r="O96" s="184">
        <f>SUM(O25:O94)</f>
        <v>0</v>
      </c>
      <c r="P96" s="174"/>
      <c r="Q96" s="183">
        <f>SUM(Q25:Q94)</f>
        <v>6.2835083007812553</v>
      </c>
      <c r="R96" s="183">
        <f>SUM(R25:R94)</f>
        <v>6.659114837646487</v>
      </c>
      <c r="S96" s="184">
        <f>SUM(S25:S94)</f>
        <v>0.96759355068206776</v>
      </c>
      <c r="T96" s="35"/>
    </row>
    <row r="97" spans="1:20" x14ac:dyDescent="0.35">
      <c r="A97" s="92">
        <f>70-COUNTIF(A25:A94,"")</f>
        <v>28</v>
      </c>
      <c r="B97" s="92">
        <f>COUNT(B25:B94)</f>
        <v>28</v>
      </c>
      <c r="C97" s="92">
        <f>A97-B97</f>
        <v>0</v>
      </c>
      <c r="D97" s="93" t="s">
        <v>94</v>
      </c>
      <c r="E97" s="93">
        <v>8</v>
      </c>
      <c r="F97" s="94">
        <f>AVERAGE(F46:F52)</f>
        <v>1.1761834280831474</v>
      </c>
      <c r="G97" s="95"/>
      <c r="H97" s="96"/>
      <c r="I97" s="96"/>
      <c r="J97" s="96"/>
      <c r="K97" s="96"/>
      <c r="L97" s="94">
        <f>AVERAGE(L46:L52)</f>
        <v>0.95735495431082662</v>
      </c>
      <c r="M97" s="95"/>
      <c r="N97" s="95"/>
      <c r="O97" s="95"/>
      <c r="P97" s="95"/>
      <c r="Q97" s="94">
        <f>AVERAGE(Q46:Q52)</f>
        <v>0.21882847377232156</v>
      </c>
      <c r="R97" s="94"/>
      <c r="S97" s="97">
        <f>AVERAGE(S46:S52)</f>
        <v>3.3390215465000699E-2</v>
      </c>
      <c r="T97" s="43"/>
    </row>
    <row r="98" spans="1:20" ht="15" thickBot="1" x14ac:dyDescent="0.4">
      <c r="A98" s="22" t="s">
        <v>95</v>
      </c>
      <c r="B98" s="22"/>
      <c r="C98" s="22"/>
      <c r="D98" s="22"/>
      <c r="E98" s="22"/>
      <c r="F98" s="98"/>
      <c r="G98" s="98"/>
      <c r="H98" s="22"/>
      <c r="I98" s="22"/>
      <c r="J98" s="22"/>
      <c r="K98" s="22"/>
      <c r="L98" s="98"/>
      <c r="M98" s="22"/>
      <c r="N98" s="22"/>
      <c r="O98" s="22"/>
      <c r="P98" s="22"/>
      <c r="Q98" s="98">
        <v>0</v>
      </c>
      <c r="R98" s="98">
        <f>IF(R96=0,0,R97*$F$97)</f>
        <v>0</v>
      </c>
      <c r="S98" s="22">
        <v>0</v>
      </c>
      <c r="T98" s="53"/>
    </row>
    <row r="99" spans="1:20" x14ac:dyDescent="0.35">
      <c r="A99" s="99" t="s">
        <v>96</v>
      </c>
      <c r="B99" s="99"/>
      <c r="C99" s="99"/>
      <c r="D99" s="99"/>
      <c r="E99" s="99"/>
      <c r="F99" s="100"/>
      <c r="G99" s="100"/>
      <c r="H99" s="99"/>
      <c r="I99" s="99"/>
      <c r="J99" s="99"/>
      <c r="K99" s="99"/>
      <c r="L99" s="100"/>
      <c r="M99" s="99"/>
      <c r="N99" s="99"/>
      <c r="O99" s="99"/>
      <c r="P99" s="99"/>
      <c r="Q99" s="100">
        <v>0</v>
      </c>
      <c r="R99" s="100">
        <v>0</v>
      </c>
      <c r="S99" s="100">
        <v>0</v>
      </c>
      <c r="T99" s="117"/>
    </row>
    <row r="100" spans="1:20" ht="15.5" x14ac:dyDescent="0.35">
      <c r="A100" s="101" t="s">
        <v>237</v>
      </c>
      <c r="B100" s="101"/>
      <c r="C100" s="101"/>
      <c r="D100" s="101"/>
      <c r="E100" s="101"/>
      <c r="F100" s="102"/>
      <c r="G100" s="103"/>
      <c r="H100" s="101"/>
      <c r="I100" s="101"/>
      <c r="J100" s="101"/>
      <c r="K100" s="101"/>
      <c r="L100" s="102"/>
      <c r="M100" s="101"/>
      <c r="N100" s="101"/>
      <c r="O100" s="101"/>
      <c r="P100" s="101"/>
      <c r="Q100" s="102">
        <f>Q96+Q98-Q99</f>
        <v>6.2835083007812553</v>
      </c>
      <c r="R100" s="102">
        <f>R96+R98-R99</f>
        <v>6.659114837646487</v>
      </c>
      <c r="S100" s="104">
        <f>S96-M106</f>
        <v>0.95439818325042713</v>
      </c>
      <c r="T100" s="117"/>
    </row>
    <row r="101" spans="1:20" x14ac:dyDescent="0.35">
      <c r="A101" s="96"/>
      <c r="B101" s="96"/>
      <c r="C101" s="105"/>
      <c r="D101" s="105"/>
      <c r="E101" s="105"/>
      <c r="F101" s="9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96"/>
      <c r="T101" s="117"/>
    </row>
    <row r="102" spans="1:20" x14ac:dyDescent="0.35">
      <c r="A102" s="106" t="s">
        <v>98</v>
      </c>
      <c r="B102" s="106"/>
      <c r="C102" s="3"/>
      <c r="D102" s="3"/>
      <c r="E102" s="3"/>
      <c r="F102" s="3"/>
      <c r="G102" s="3"/>
      <c r="H102" s="3"/>
      <c r="I102" s="3"/>
      <c r="J102" s="19"/>
      <c r="K102" s="19"/>
      <c r="L102" s="19"/>
      <c r="M102" s="3"/>
      <c r="N102" s="3"/>
      <c r="O102" s="3"/>
      <c r="P102" s="3"/>
      <c r="Q102" s="3"/>
      <c r="R102" s="3"/>
      <c r="S102" s="17"/>
      <c r="T102" s="117"/>
    </row>
    <row r="103" spans="1:20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117"/>
    </row>
    <row r="104" spans="1:20" x14ac:dyDescent="0.35">
      <c r="A104" s="3" t="s">
        <v>99</v>
      </c>
      <c r="B104" s="3"/>
      <c r="C104" s="3"/>
      <c r="D104" s="3"/>
      <c r="E104" s="3"/>
      <c r="F104" s="17">
        <f>24*(B97)-B96-B20*24</f>
        <v>0</v>
      </c>
      <c r="G104" s="3" t="s">
        <v>100</v>
      </c>
      <c r="H104" s="3" t="s">
        <v>100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117"/>
    </row>
    <row r="105" spans="1:20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117"/>
    </row>
    <row r="106" spans="1:20" ht="20" x14ac:dyDescent="0.4">
      <c r="A106" s="3" t="s">
        <v>249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16">
        <f>Q96*2.1/1000</f>
        <v>1.3195367431640638E-2</v>
      </c>
      <c r="N106" s="3"/>
      <c r="O106" s="3" t="s">
        <v>59</v>
      </c>
      <c r="P106" s="3"/>
      <c r="Q106" s="3"/>
      <c r="R106" s="3"/>
      <c r="S106" s="3"/>
      <c r="T106" s="117"/>
    </row>
    <row r="107" spans="1:20" x14ac:dyDescent="0.35">
      <c r="A107" s="3" t="s">
        <v>103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 t="s">
        <v>104</v>
      </c>
      <c r="P107" s="3"/>
      <c r="Q107" s="3"/>
      <c r="R107" s="3"/>
      <c r="S107" s="3"/>
      <c r="T107" s="117"/>
    </row>
    <row r="108" spans="1:20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117"/>
    </row>
    <row r="109" spans="1:20" x14ac:dyDescent="0.35">
      <c r="A109" s="1"/>
      <c r="B109" s="2"/>
      <c r="C109" s="3"/>
      <c r="D109" s="4"/>
      <c r="E109" s="3"/>
      <c r="F109" s="5"/>
      <c r="G109" s="5"/>
      <c r="H109" s="5"/>
      <c r="I109" s="5"/>
      <c r="J109" s="5"/>
      <c r="K109" s="5"/>
      <c r="L109" s="5"/>
      <c r="M109" s="5"/>
      <c r="N109" s="4"/>
      <c r="O109" s="3"/>
      <c r="P109" s="3"/>
      <c r="Q109" s="2"/>
      <c r="R109" s="2"/>
      <c r="S109" s="26"/>
      <c r="T109" s="6" t="s">
        <v>108</v>
      </c>
    </row>
    <row r="110" spans="1:20" ht="17.5" x14ac:dyDescent="0.35">
      <c r="A110" s="193" t="s">
        <v>236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7"/>
      <c r="Q110" s="7"/>
      <c r="R110" s="2"/>
      <c r="S110" s="26"/>
      <c r="T110" s="8" t="s">
        <v>148</v>
      </c>
    </row>
    <row r="111" spans="1:20" ht="18" x14ac:dyDescent="0.4">
      <c r="A111" s="9" t="s">
        <v>165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"/>
      <c r="P111" s="2"/>
      <c r="Q111" s="2"/>
      <c r="R111" s="2"/>
      <c r="S111" s="26"/>
      <c r="T111" s="10" t="s">
        <v>195</v>
      </c>
    </row>
    <row r="112" spans="1:20" ht="17.5" x14ac:dyDescent="0.35">
      <c r="A112" s="11" t="s">
        <v>5</v>
      </c>
      <c r="B112" s="12"/>
      <c r="C112" s="13" t="s">
        <v>6</v>
      </c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3"/>
      <c r="P112" s="12"/>
      <c r="Q112" s="2"/>
      <c r="R112" s="2"/>
      <c r="S112" s="3"/>
      <c r="T112" s="10" t="s">
        <v>7</v>
      </c>
    </row>
    <row r="113" spans="1:20" ht="17.5" x14ac:dyDescent="0.35">
      <c r="A113" s="11" t="s">
        <v>8</v>
      </c>
      <c r="B113" s="3"/>
      <c r="C113" s="13" t="s">
        <v>196</v>
      </c>
      <c r="D113" s="2"/>
      <c r="E113" s="3"/>
      <c r="F113" s="3"/>
      <c r="G113" s="14"/>
      <c r="H113" s="14"/>
      <c r="I113" s="14"/>
      <c r="J113" s="14"/>
      <c r="K113" s="3"/>
      <c r="L113" s="14"/>
      <c r="M113" s="14"/>
      <c r="N113" s="14"/>
      <c r="O113" s="14"/>
      <c r="P113" s="3"/>
      <c r="Q113" s="3"/>
      <c r="R113" s="3"/>
      <c r="S113" s="3"/>
      <c r="T113" s="6" t="s">
        <v>10</v>
      </c>
    </row>
    <row r="114" spans="1:20" x14ac:dyDescent="0.35">
      <c r="A114" s="15" t="s">
        <v>111</v>
      </c>
      <c r="B114" s="12"/>
      <c r="C114" s="3"/>
      <c r="D114" s="3"/>
      <c r="E114" s="3" t="s">
        <v>12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7"/>
      <c r="Q114" s="17"/>
      <c r="R114" s="17"/>
      <c r="S114" s="3"/>
      <c r="T114" s="18" t="s">
        <v>13</v>
      </c>
    </row>
    <row r="115" spans="1:20" ht="17.5" x14ac:dyDescent="0.35">
      <c r="A115" s="19" t="s">
        <v>14</v>
      </c>
      <c r="B115" s="20"/>
      <c r="C115" s="19"/>
      <c r="D115" s="19"/>
      <c r="E115" s="19"/>
      <c r="F115" s="19"/>
      <c r="G115" s="19"/>
      <c r="H115" s="19"/>
      <c r="I115" s="19"/>
      <c r="J115" s="19"/>
      <c r="K115" s="21"/>
      <c r="L115" s="19"/>
      <c r="M115" s="19"/>
      <c r="N115" s="19"/>
      <c r="O115" s="19"/>
      <c r="P115" s="22"/>
      <c r="Q115" s="22"/>
      <c r="R115" s="22"/>
      <c r="S115" s="19"/>
      <c r="T115" s="108" t="s">
        <v>112</v>
      </c>
    </row>
    <row r="116" spans="1:20" x14ac:dyDescent="0.35">
      <c r="A116" s="3" t="s">
        <v>197</v>
      </c>
      <c r="B116" s="2"/>
      <c r="C116" s="3"/>
      <c r="D116" s="2"/>
      <c r="E116" s="3"/>
      <c r="F116" s="3"/>
      <c r="G116" s="3"/>
      <c r="H116" s="2"/>
      <c r="I116" s="2"/>
      <c r="J116" s="3" t="s">
        <v>19</v>
      </c>
      <c r="K116" s="3"/>
      <c r="L116" s="3"/>
      <c r="M116" s="3" t="s">
        <v>20</v>
      </c>
      <c r="N116" s="3"/>
      <c r="O116" s="3"/>
      <c r="P116" s="3"/>
      <c r="Q116" s="3"/>
      <c r="R116" s="2" t="s">
        <v>21</v>
      </c>
      <c r="S116" s="26"/>
      <c r="T116" s="26"/>
    </row>
    <row r="117" spans="1:20" x14ac:dyDescent="0.3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  <c r="S117" s="25"/>
      <c r="T117" s="25"/>
    </row>
    <row r="118" spans="1:20" x14ac:dyDescent="0.35">
      <c r="A118" s="19" t="s">
        <v>27</v>
      </c>
      <c r="B118" s="19"/>
      <c r="C118" s="19"/>
      <c r="D118" s="2" t="s">
        <v>28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"/>
      <c r="P118" s="3"/>
      <c r="Q118" s="3"/>
      <c r="R118" s="26"/>
      <c r="S118" s="26"/>
      <c r="T118" s="26"/>
    </row>
    <row r="119" spans="1:20" x14ac:dyDescent="0.35">
      <c r="A119" s="19" t="s">
        <v>198</v>
      </c>
      <c r="B119" s="19"/>
      <c r="C119" s="1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6"/>
      <c r="S119" s="26"/>
      <c r="T119" s="26"/>
    </row>
    <row r="120" spans="1:20" x14ac:dyDescent="0.35">
      <c r="A120" s="19" t="s">
        <v>30</v>
      </c>
      <c r="B120" s="19"/>
      <c r="C120" s="1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6"/>
      <c r="S120" s="26"/>
      <c r="T120" s="26"/>
    </row>
    <row r="121" spans="1:20" x14ac:dyDescent="0.35">
      <c r="A121" s="19" t="s">
        <v>199</v>
      </c>
      <c r="B121" s="19"/>
      <c r="C121" s="1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6"/>
      <c r="R121" s="26"/>
      <c r="S121" s="26"/>
      <c r="T121" s="3"/>
    </row>
    <row r="122" spans="1:20" x14ac:dyDescent="0.35">
      <c r="A122" s="19" t="s">
        <v>200</v>
      </c>
      <c r="B122" s="19"/>
      <c r="C122" s="1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6"/>
      <c r="R122" s="26"/>
      <c r="S122" s="26"/>
      <c r="T122" s="3"/>
    </row>
    <row r="123" spans="1:20" x14ac:dyDescent="0.35">
      <c r="A123" s="19" t="s">
        <v>33</v>
      </c>
      <c r="B123" s="19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6"/>
      <c r="R123" s="26"/>
      <c r="S123" s="26"/>
      <c r="T123" s="3"/>
    </row>
    <row r="124" spans="1:20" x14ac:dyDescent="0.35">
      <c r="A124" s="19"/>
      <c r="B124" s="19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6"/>
      <c r="R124" s="26"/>
      <c r="S124" s="26"/>
      <c r="T124" s="3"/>
    </row>
    <row r="125" spans="1:20" x14ac:dyDescent="0.35">
      <c r="A125" s="19"/>
      <c r="B125" s="19"/>
      <c r="C125" s="1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6"/>
      <c r="R125" s="26"/>
      <c r="S125" s="26"/>
      <c r="T125" s="3"/>
    </row>
    <row r="126" spans="1:20" x14ac:dyDescent="0.35">
      <c r="A126" s="27" t="s">
        <v>34</v>
      </c>
      <c r="B126" s="27">
        <v>0</v>
      </c>
      <c r="C126" s="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6"/>
      <c r="R126" s="26"/>
      <c r="S126" s="26"/>
      <c r="T126" s="3"/>
    </row>
    <row r="127" spans="1:20" ht="15" thickBot="1" x14ac:dyDescent="0.4">
      <c r="A127" s="19"/>
      <c r="B127" s="19"/>
      <c r="C127" s="1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6"/>
      <c r="R127" s="26"/>
      <c r="S127" s="26"/>
      <c r="T127" s="3"/>
    </row>
    <row r="128" spans="1:20" x14ac:dyDescent="0.35">
      <c r="A128" s="120"/>
      <c r="B128" s="121"/>
      <c r="C128" s="194" t="s">
        <v>117</v>
      </c>
      <c r="D128" s="195"/>
      <c r="E128" s="195"/>
      <c r="F128" s="195"/>
      <c r="G128" s="196"/>
      <c r="H128" s="122"/>
      <c r="I128" s="194" t="s">
        <v>118</v>
      </c>
      <c r="J128" s="195"/>
      <c r="K128" s="195"/>
      <c r="L128" s="195"/>
      <c r="M128" s="196"/>
      <c r="N128" s="122"/>
      <c r="O128" s="123"/>
      <c r="P128" s="124"/>
      <c r="Q128" s="122"/>
      <c r="R128" s="125"/>
      <c r="S128" s="126"/>
      <c r="T128" s="127"/>
    </row>
    <row r="129" spans="1:20" x14ac:dyDescent="0.35">
      <c r="A129" s="128" t="s">
        <v>37</v>
      </c>
      <c r="B129" s="129" t="s">
        <v>38</v>
      </c>
      <c r="C129" s="130" t="s">
        <v>119</v>
      </c>
      <c r="D129" s="131" t="s">
        <v>120</v>
      </c>
      <c r="E129" s="40" t="s">
        <v>121</v>
      </c>
      <c r="F129" s="131" t="s">
        <v>122</v>
      </c>
      <c r="G129" s="132" t="s">
        <v>123</v>
      </c>
      <c r="H129" s="19"/>
      <c r="I129" s="130" t="s">
        <v>124</v>
      </c>
      <c r="J129" s="131" t="s">
        <v>125</v>
      </c>
      <c r="K129" s="40" t="s">
        <v>126</v>
      </c>
      <c r="L129" s="131" t="s">
        <v>127</v>
      </c>
      <c r="M129" s="132" t="s">
        <v>128</v>
      </c>
      <c r="N129" s="42"/>
      <c r="O129" s="130" t="s">
        <v>48</v>
      </c>
      <c r="P129" s="133" t="s">
        <v>129</v>
      </c>
      <c r="Q129" s="40" t="s">
        <v>130</v>
      </c>
      <c r="R129" s="134" t="s">
        <v>131</v>
      </c>
      <c r="S129" s="135" t="s">
        <v>132</v>
      </c>
      <c r="T129" s="136" t="s">
        <v>50</v>
      </c>
    </row>
    <row r="130" spans="1:20" ht="18" customHeight="1" thickBot="1" x14ac:dyDescent="0.4">
      <c r="A130" s="137"/>
      <c r="B130" s="138"/>
      <c r="C130" s="139" t="s">
        <v>51</v>
      </c>
      <c r="D130" s="140" t="s">
        <v>52</v>
      </c>
      <c r="E130" s="141" t="s">
        <v>53</v>
      </c>
      <c r="F130" s="140" t="s">
        <v>133</v>
      </c>
      <c r="G130" s="142" t="s">
        <v>59</v>
      </c>
      <c r="H130" s="143" t="s">
        <v>55</v>
      </c>
      <c r="I130" s="139" t="s">
        <v>51</v>
      </c>
      <c r="J130" s="140" t="s">
        <v>52</v>
      </c>
      <c r="K130" s="141" t="s">
        <v>53</v>
      </c>
      <c r="L130" s="140" t="s">
        <v>133</v>
      </c>
      <c r="M130" s="142" t="s">
        <v>59</v>
      </c>
      <c r="N130" s="144" t="s">
        <v>56</v>
      </c>
      <c r="O130" s="139" t="s">
        <v>58</v>
      </c>
      <c r="P130" s="145" t="s">
        <v>133</v>
      </c>
      <c r="Q130" s="141" t="s">
        <v>133</v>
      </c>
      <c r="R130" s="140" t="s">
        <v>133</v>
      </c>
      <c r="S130" s="146" t="s">
        <v>133</v>
      </c>
      <c r="T130" s="147" t="s">
        <v>59</v>
      </c>
    </row>
    <row r="131" spans="1:20" x14ac:dyDescent="0.35">
      <c r="A131" s="148" t="s">
        <v>208</v>
      </c>
      <c r="B131" s="149">
        <v>24</v>
      </c>
      <c r="C131" s="150" t="s">
        <v>61</v>
      </c>
      <c r="D131" s="151">
        <v>84.503868103027301</v>
      </c>
      <c r="E131" s="151">
        <v>5.69995164871216</v>
      </c>
      <c r="F131" s="152">
        <v>6.4887237548828098</v>
      </c>
      <c r="G131" s="153" t="s">
        <v>61</v>
      </c>
      <c r="H131" s="154"/>
      <c r="I131" s="155" t="s">
        <v>61</v>
      </c>
      <c r="J131" s="151">
        <v>41.694869995117202</v>
      </c>
      <c r="K131" s="151">
        <v>3.5</v>
      </c>
      <c r="L131" s="152">
        <v>6.2391357421875</v>
      </c>
      <c r="M131" s="156" t="s">
        <v>61</v>
      </c>
      <c r="N131" s="157"/>
      <c r="O131" s="158">
        <f t="shared" ref="O131:O194" si="2">IF(OR(D131="",D131="-",J131="",J131="-"),"",D131-J131)</f>
        <v>42.808998107910099</v>
      </c>
      <c r="P131" s="159">
        <v>0.249588012695313</v>
      </c>
      <c r="Q131" s="160">
        <v>0</v>
      </c>
      <c r="R131" s="151">
        <v>0</v>
      </c>
      <c r="S131" s="161">
        <v>0</v>
      </c>
      <c r="T131" s="162">
        <v>0.28841829299926802</v>
      </c>
    </row>
    <row r="132" spans="1:20" x14ac:dyDescent="0.35">
      <c r="A132" s="148" t="s">
        <v>209</v>
      </c>
      <c r="B132" s="149">
        <v>24</v>
      </c>
      <c r="C132" s="150" t="s">
        <v>61</v>
      </c>
      <c r="D132" s="151">
        <v>78.755950927734403</v>
      </c>
      <c r="E132" s="151">
        <v>5.69995164871216</v>
      </c>
      <c r="F132" s="152">
        <v>6.4889373779296902</v>
      </c>
      <c r="G132" s="153" t="s">
        <v>61</v>
      </c>
      <c r="H132" s="154"/>
      <c r="I132" s="155" t="s">
        <v>61</v>
      </c>
      <c r="J132" s="151">
        <v>39.837581634521499</v>
      </c>
      <c r="K132" s="151">
        <v>3.5</v>
      </c>
      <c r="L132" s="152">
        <v>6.2343597412109402</v>
      </c>
      <c r="M132" s="156" t="s">
        <v>61</v>
      </c>
      <c r="N132" s="157"/>
      <c r="O132" s="158">
        <f t="shared" si="2"/>
        <v>38.918369293212905</v>
      </c>
      <c r="P132" s="159">
        <v>0.25457763671875</v>
      </c>
      <c r="Q132" s="160">
        <v>0</v>
      </c>
      <c r="R132" s="151">
        <v>0</v>
      </c>
      <c r="S132" s="161">
        <v>0</v>
      </c>
      <c r="T132" s="162">
        <v>0.26281356811523399</v>
      </c>
    </row>
    <row r="133" spans="1:20" x14ac:dyDescent="0.35">
      <c r="A133" s="148" t="s">
        <v>210</v>
      </c>
      <c r="B133" s="149">
        <v>24</v>
      </c>
      <c r="C133" s="150" t="s">
        <v>61</v>
      </c>
      <c r="D133" s="151">
        <v>79.305168151855497</v>
      </c>
      <c r="E133" s="151">
        <v>5.69995164871216</v>
      </c>
      <c r="F133" s="152">
        <v>6.4800567626953098</v>
      </c>
      <c r="G133" s="153" t="s">
        <v>61</v>
      </c>
      <c r="H133" s="154"/>
      <c r="I133" s="155" t="s">
        <v>61</v>
      </c>
      <c r="J133" s="151">
        <v>39.826393127441399</v>
      </c>
      <c r="K133" s="151">
        <v>3.5</v>
      </c>
      <c r="L133" s="152">
        <v>6.2248840332031303</v>
      </c>
      <c r="M133" s="156" t="s">
        <v>61</v>
      </c>
      <c r="N133" s="157"/>
      <c r="O133" s="158">
        <f t="shared" si="2"/>
        <v>39.478775024414098</v>
      </c>
      <c r="P133" s="159">
        <v>0.255172729492188</v>
      </c>
      <c r="Q133" s="160">
        <v>0</v>
      </c>
      <c r="R133" s="151">
        <v>0</v>
      </c>
      <c r="S133" s="161">
        <v>0</v>
      </c>
      <c r="T133" s="162">
        <v>0.26613712310790999</v>
      </c>
    </row>
    <row r="134" spans="1:20" x14ac:dyDescent="0.35">
      <c r="A134" s="148" t="s">
        <v>211</v>
      </c>
      <c r="B134" s="149">
        <v>24</v>
      </c>
      <c r="C134" s="150" t="s">
        <v>61</v>
      </c>
      <c r="D134" s="151">
        <v>86.753913879394503</v>
      </c>
      <c r="E134" s="151">
        <v>5.69995164871216</v>
      </c>
      <c r="F134" s="152">
        <v>6.4679260253906303</v>
      </c>
      <c r="G134" s="153" t="s">
        <v>61</v>
      </c>
      <c r="H134" s="154"/>
      <c r="I134" s="155" t="s">
        <v>61</v>
      </c>
      <c r="J134" s="151">
        <v>41.897201538085902</v>
      </c>
      <c r="K134" s="151">
        <v>3.5</v>
      </c>
      <c r="L134" s="152">
        <v>6.2152862548828098</v>
      </c>
      <c r="M134" s="156" t="s">
        <v>61</v>
      </c>
      <c r="N134" s="157"/>
      <c r="O134" s="158">
        <f t="shared" si="2"/>
        <v>44.856712341308601</v>
      </c>
      <c r="P134" s="159">
        <v>0.252639770507813</v>
      </c>
      <c r="Q134" s="160">
        <v>0</v>
      </c>
      <c r="R134" s="151">
        <v>0</v>
      </c>
      <c r="S134" s="161">
        <v>0</v>
      </c>
      <c r="T134" s="162">
        <v>0.30098581314086897</v>
      </c>
    </row>
    <row r="135" spans="1:20" x14ac:dyDescent="0.35">
      <c r="A135" s="148" t="s">
        <v>212</v>
      </c>
      <c r="B135" s="149">
        <v>24</v>
      </c>
      <c r="C135" s="150" t="s">
        <v>61</v>
      </c>
      <c r="D135" s="151">
        <v>85.010459899902301</v>
      </c>
      <c r="E135" s="151">
        <v>5.69995164871216</v>
      </c>
      <c r="F135" s="152">
        <v>6.4811096191406303</v>
      </c>
      <c r="G135" s="153" t="s">
        <v>61</v>
      </c>
      <c r="H135" s="154"/>
      <c r="I135" s="155" t="s">
        <v>61</v>
      </c>
      <c r="J135" s="151">
        <v>41.339363098144503</v>
      </c>
      <c r="K135" s="151">
        <v>3.5</v>
      </c>
      <c r="L135" s="152">
        <v>6.2236633300781303</v>
      </c>
      <c r="M135" s="156" t="s">
        <v>61</v>
      </c>
      <c r="N135" s="157"/>
      <c r="O135" s="158">
        <f t="shared" si="2"/>
        <v>43.671096801757798</v>
      </c>
      <c r="P135" s="159">
        <v>0.2574462890625</v>
      </c>
      <c r="Q135" s="160">
        <v>0</v>
      </c>
      <c r="R135" s="151">
        <v>0</v>
      </c>
      <c r="S135" s="161">
        <v>0</v>
      </c>
      <c r="T135" s="162">
        <v>0.29391288757324202</v>
      </c>
    </row>
    <row r="136" spans="1:20" x14ac:dyDescent="0.35">
      <c r="A136" s="148" t="s">
        <v>213</v>
      </c>
      <c r="B136" s="149">
        <v>24</v>
      </c>
      <c r="C136" s="150" t="s">
        <v>61</v>
      </c>
      <c r="D136" s="151">
        <v>84.465744018554702</v>
      </c>
      <c r="E136" s="151">
        <v>5.69995164871216</v>
      </c>
      <c r="F136" s="152">
        <v>6.4677429199218803</v>
      </c>
      <c r="G136" s="153" t="s">
        <v>61</v>
      </c>
      <c r="H136" s="154"/>
      <c r="I136" s="155" t="s">
        <v>61</v>
      </c>
      <c r="J136" s="151">
        <v>41.195339202880902</v>
      </c>
      <c r="K136" s="151">
        <v>3.5</v>
      </c>
      <c r="L136" s="152">
        <v>6.2061462402343803</v>
      </c>
      <c r="M136" s="156" t="s">
        <v>61</v>
      </c>
      <c r="N136" s="157"/>
      <c r="O136" s="158">
        <f t="shared" si="2"/>
        <v>43.2704048156738</v>
      </c>
      <c r="P136" s="159">
        <v>0.2615966796875</v>
      </c>
      <c r="Q136" s="160">
        <v>0</v>
      </c>
      <c r="R136" s="151">
        <v>0</v>
      </c>
      <c r="S136" s="161">
        <v>0</v>
      </c>
      <c r="T136" s="162">
        <v>0.29087734222412098</v>
      </c>
    </row>
    <row r="137" spans="1:20" x14ac:dyDescent="0.35">
      <c r="A137" s="148" t="s">
        <v>214</v>
      </c>
      <c r="B137" s="149">
        <v>24</v>
      </c>
      <c r="C137" s="150" t="s">
        <v>61</v>
      </c>
      <c r="D137" s="151">
        <v>80.205558776855497</v>
      </c>
      <c r="E137" s="151">
        <v>5.69995164871216</v>
      </c>
      <c r="F137" s="152">
        <v>6.4253234863281303</v>
      </c>
      <c r="G137" s="153" t="s">
        <v>61</v>
      </c>
      <c r="H137" s="154"/>
      <c r="I137" s="155" t="s">
        <v>61</v>
      </c>
      <c r="J137" s="151">
        <v>40.235481262207003</v>
      </c>
      <c r="K137" s="151">
        <v>3.5</v>
      </c>
      <c r="L137" s="152">
        <v>6.15826416015625</v>
      </c>
      <c r="M137" s="156" t="s">
        <v>61</v>
      </c>
      <c r="N137" s="157"/>
      <c r="O137" s="158">
        <f t="shared" si="2"/>
        <v>39.970077514648494</v>
      </c>
      <c r="P137" s="159">
        <v>0.267059326171875</v>
      </c>
      <c r="Q137" s="160">
        <v>0</v>
      </c>
      <c r="R137" s="151">
        <v>0</v>
      </c>
      <c r="S137" s="161">
        <v>0</v>
      </c>
      <c r="T137" s="162">
        <v>0.26776981353759799</v>
      </c>
    </row>
    <row r="138" spans="1:20" x14ac:dyDescent="0.35">
      <c r="A138" s="148" t="s">
        <v>215</v>
      </c>
      <c r="B138" s="149">
        <v>24</v>
      </c>
      <c r="C138" s="150" t="s">
        <v>61</v>
      </c>
      <c r="D138" s="151">
        <v>74.2227783203125</v>
      </c>
      <c r="E138" s="151">
        <v>5.69995164871216</v>
      </c>
      <c r="F138" s="152">
        <v>6.3559265136718803</v>
      </c>
      <c r="G138" s="153" t="s">
        <v>61</v>
      </c>
      <c r="H138" s="154"/>
      <c r="I138" s="155" t="s">
        <v>61</v>
      </c>
      <c r="J138" s="151">
        <v>38.566825866699197</v>
      </c>
      <c r="K138" s="151">
        <v>3.5</v>
      </c>
      <c r="L138" s="152">
        <v>6.08587646484375</v>
      </c>
      <c r="M138" s="156" t="s">
        <v>61</v>
      </c>
      <c r="N138" s="157"/>
      <c r="O138" s="158">
        <f t="shared" si="2"/>
        <v>35.655952453613303</v>
      </c>
      <c r="P138" s="159">
        <v>0.270050048828125</v>
      </c>
      <c r="Q138" s="160">
        <v>0</v>
      </c>
      <c r="R138" s="151">
        <v>0</v>
      </c>
      <c r="S138" s="161">
        <v>0</v>
      </c>
      <c r="T138" s="162">
        <v>0.23715400695800801</v>
      </c>
    </row>
    <row r="139" spans="1:20" x14ac:dyDescent="0.35">
      <c r="A139" s="148" t="s">
        <v>216</v>
      </c>
      <c r="B139" s="149">
        <v>24</v>
      </c>
      <c r="C139" s="150" t="s">
        <v>61</v>
      </c>
      <c r="D139" s="151">
        <v>76.891067504882798</v>
      </c>
      <c r="E139" s="151">
        <v>5.69995164871216</v>
      </c>
      <c r="F139" s="152">
        <v>6.24810791015625</v>
      </c>
      <c r="G139" s="153" t="s">
        <v>61</v>
      </c>
      <c r="H139" s="154"/>
      <c r="I139" s="155" t="s">
        <v>61</v>
      </c>
      <c r="J139" s="151">
        <v>39.197219848632798</v>
      </c>
      <c r="K139" s="151">
        <v>3.5</v>
      </c>
      <c r="L139" s="152">
        <v>5.9820861816406303</v>
      </c>
      <c r="M139" s="156" t="s">
        <v>61</v>
      </c>
      <c r="N139" s="157"/>
      <c r="O139" s="158">
        <f t="shared" si="2"/>
        <v>37.69384765625</v>
      </c>
      <c r="P139" s="159">
        <v>0.266021728515625</v>
      </c>
      <c r="Q139" s="160">
        <v>0</v>
      </c>
      <c r="R139" s="151">
        <v>0</v>
      </c>
      <c r="S139" s="161">
        <v>0</v>
      </c>
      <c r="T139" s="162">
        <v>0.24607181549072299</v>
      </c>
    </row>
    <row r="140" spans="1:20" x14ac:dyDescent="0.35">
      <c r="A140" s="148" t="s">
        <v>217</v>
      </c>
      <c r="B140" s="149">
        <v>24</v>
      </c>
      <c r="C140" s="150" t="s">
        <v>61</v>
      </c>
      <c r="D140" s="151">
        <v>74.834915161132798</v>
      </c>
      <c r="E140" s="151">
        <v>5.69995164871216</v>
      </c>
      <c r="F140" s="152">
        <v>6.37249755859375</v>
      </c>
      <c r="G140" s="153" t="s">
        <v>61</v>
      </c>
      <c r="H140" s="154"/>
      <c r="I140" s="155" t="s">
        <v>61</v>
      </c>
      <c r="J140" s="151">
        <v>39.124282836914098</v>
      </c>
      <c r="K140" s="151">
        <v>3.5</v>
      </c>
      <c r="L140" s="152">
        <v>6.09771728515625</v>
      </c>
      <c r="M140" s="156" t="s">
        <v>61</v>
      </c>
      <c r="N140" s="157"/>
      <c r="O140" s="158">
        <f t="shared" si="2"/>
        <v>35.7106323242187</v>
      </c>
      <c r="P140" s="159">
        <v>0.2747802734375</v>
      </c>
      <c r="Q140" s="160">
        <v>0</v>
      </c>
      <c r="R140" s="151">
        <v>0</v>
      </c>
      <c r="S140" s="161">
        <v>0</v>
      </c>
      <c r="T140" s="162">
        <v>0.23841476440429701</v>
      </c>
    </row>
    <row r="141" spans="1:20" x14ac:dyDescent="0.35">
      <c r="A141" s="148" t="s">
        <v>218</v>
      </c>
      <c r="B141" s="149">
        <v>24</v>
      </c>
      <c r="C141" s="150" t="s">
        <v>61</v>
      </c>
      <c r="D141" s="151">
        <v>75.704284667968807</v>
      </c>
      <c r="E141" s="151">
        <v>5.69995164871216</v>
      </c>
      <c r="F141" s="152">
        <v>6.3670654296875</v>
      </c>
      <c r="G141" s="153" t="s">
        <v>61</v>
      </c>
      <c r="H141" s="154"/>
      <c r="I141" s="155" t="s">
        <v>61</v>
      </c>
      <c r="J141" s="151">
        <v>39.597236633300803</v>
      </c>
      <c r="K141" s="151">
        <v>3.5</v>
      </c>
      <c r="L141" s="152">
        <v>6.0920104980468803</v>
      </c>
      <c r="M141" s="156" t="s">
        <v>61</v>
      </c>
      <c r="N141" s="157"/>
      <c r="O141" s="158">
        <f t="shared" si="2"/>
        <v>36.107048034668004</v>
      </c>
      <c r="P141" s="159">
        <v>0.275054931640625</v>
      </c>
      <c r="Q141" s="160">
        <v>0</v>
      </c>
      <c r="R141" s="151">
        <v>0</v>
      </c>
      <c r="S141" s="161">
        <v>0</v>
      </c>
      <c r="T141" s="162">
        <v>0.240918159484863</v>
      </c>
    </row>
    <row r="142" spans="1:20" x14ac:dyDescent="0.35">
      <c r="A142" s="148" t="s">
        <v>219</v>
      </c>
      <c r="B142" s="149">
        <v>24</v>
      </c>
      <c r="C142" s="150" t="s">
        <v>61</v>
      </c>
      <c r="D142" s="151">
        <v>71.737457275390597</v>
      </c>
      <c r="E142" s="151">
        <v>5.69995164871216</v>
      </c>
      <c r="F142" s="152">
        <v>6.36846923828125</v>
      </c>
      <c r="G142" s="153" t="s">
        <v>61</v>
      </c>
      <c r="H142" s="154"/>
      <c r="I142" s="155" t="s">
        <v>61</v>
      </c>
      <c r="J142" s="151">
        <v>38.2675590515137</v>
      </c>
      <c r="K142" s="151">
        <v>3.5</v>
      </c>
      <c r="L142" s="152">
        <v>6.0906066894531303</v>
      </c>
      <c r="M142" s="156" t="s">
        <v>61</v>
      </c>
      <c r="N142" s="157"/>
      <c r="O142" s="158">
        <f t="shared" si="2"/>
        <v>33.469898223876896</v>
      </c>
      <c r="P142" s="159">
        <v>0.277862548828125</v>
      </c>
      <c r="Q142" s="160">
        <v>0</v>
      </c>
      <c r="R142" s="151">
        <v>0</v>
      </c>
      <c r="S142" s="161">
        <v>0</v>
      </c>
      <c r="T142" s="162">
        <v>0.223846435546875</v>
      </c>
    </row>
    <row r="143" spans="1:20" x14ac:dyDescent="0.35">
      <c r="A143" s="148" t="s">
        <v>220</v>
      </c>
      <c r="B143" s="149">
        <v>24</v>
      </c>
      <c r="C143" s="150" t="s">
        <v>61</v>
      </c>
      <c r="D143" s="151">
        <v>68.261817932128906</v>
      </c>
      <c r="E143" s="151">
        <v>5.69995164871216</v>
      </c>
      <c r="F143" s="152">
        <v>6.371826171875</v>
      </c>
      <c r="G143" s="153" t="s">
        <v>61</v>
      </c>
      <c r="H143" s="154"/>
      <c r="I143" s="155" t="s">
        <v>61</v>
      </c>
      <c r="J143" s="151">
        <v>37.105442047119098</v>
      </c>
      <c r="K143" s="151">
        <v>3.5</v>
      </c>
      <c r="L143" s="152">
        <v>6.0910949707031303</v>
      </c>
      <c r="M143" s="156" t="s">
        <v>61</v>
      </c>
      <c r="N143" s="157"/>
      <c r="O143" s="158">
        <f t="shared" si="2"/>
        <v>31.156375885009808</v>
      </c>
      <c r="P143" s="159">
        <v>0.280731201171875</v>
      </c>
      <c r="Q143" s="160">
        <v>0</v>
      </c>
      <c r="R143" s="151">
        <v>0</v>
      </c>
      <c r="S143" s="161">
        <v>0</v>
      </c>
      <c r="T143" s="162">
        <v>0.20900821685790999</v>
      </c>
    </row>
    <row r="144" spans="1:20" x14ac:dyDescent="0.35">
      <c r="A144" s="148" t="s">
        <v>221</v>
      </c>
      <c r="B144" s="149">
        <v>24</v>
      </c>
      <c r="C144" s="150" t="s">
        <v>61</v>
      </c>
      <c r="D144" s="151">
        <v>62.374149322509801</v>
      </c>
      <c r="E144" s="151">
        <v>5.69995164871216</v>
      </c>
      <c r="F144" s="152">
        <v>6.38824462890625</v>
      </c>
      <c r="G144" s="153" t="s">
        <v>61</v>
      </c>
      <c r="H144" s="154"/>
      <c r="I144" s="155" t="s">
        <v>61</v>
      </c>
      <c r="J144" s="151">
        <v>35.289894104003899</v>
      </c>
      <c r="K144" s="151">
        <v>3.5</v>
      </c>
      <c r="L144" s="152">
        <v>6.0945739746093803</v>
      </c>
      <c r="M144" s="156" t="s">
        <v>61</v>
      </c>
      <c r="N144" s="157"/>
      <c r="O144" s="158">
        <f t="shared" si="2"/>
        <v>27.084255218505902</v>
      </c>
      <c r="P144" s="159">
        <v>0.293670654296875</v>
      </c>
      <c r="Q144" s="160">
        <v>0</v>
      </c>
      <c r="R144" s="151">
        <v>0</v>
      </c>
      <c r="S144" s="161">
        <v>0</v>
      </c>
      <c r="T144" s="162">
        <v>0.18341922760009799</v>
      </c>
    </row>
    <row r="145" spans="1:20" x14ac:dyDescent="0.35">
      <c r="A145" s="148" t="s">
        <v>222</v>
      </c>
      <c r="B145" s="149">
        <v>24</v>
      </c>
      <c r="C145" s="150" t="s">
        <v>61</v>
      </c>
      <c r="D145" s="151">
        <v>59.493553161621101</v>
      </c>
      <c r="E145" s="151">
        <v>5.69995164871216</v>
      </c>
      <c r="F145" s="152">
        <v>6.38531494140625</v>
      </c>
      <c r="G145" s="153" t="s">
        <v>61</v>
      </c>
      <c r="H145" s="154"/>
      <c r="I145" s="155" t="s">
        <v>61</v>
      </c>
      <c r="J145" s="151">
        <v>34.416301727294901</v>
      </c>
      <c r="K145" s="151">
        <v>3.5</v>
      </c>
      <c r="L145" s="152">
        <v>6.0991516113281303</v>
      </c>
      <c r="M145" s="156" t="s">
        <v>61</v>
      </c>
      <c r="N145" s="157"/>
      <c r="O145" s="158">
        <f t="shared" si="2"/>
        <v>25.0772514343262</v>
      </c>
      <c r="P145" s="159">
        <v>0.286163330078125</v>
      </c>
      <c r="Q145" s="160">
        <v>0</v>
      </c>
      <c r="R145" s="151">
        <v>0</v>
      </c>
      <c r="S145" s="161">
        <v>0</v>
      </c>
      <c r="T145" s="162">
        <v>0.170013427734375</v>
      </c>
    </row>
    <row r="146" spans="1:20" x14ac:dyDescent="0.35">
      <c r="A146" s="148" t="s">
        <v>223</v>
      </c>
      <c r="B146" s="149">
        <v>24</v>
      </c>
      <c r="C146" s="150" t="s">
        <v>61</v>
      </c>
      <c r="D146" s="151">
        <v>58.312530517578097</v>
      </c>
      <c r="E146" s="151">
        <v>5.69995164871216</v>
      </c>
      <c r="F146" s="152">
        <v>6.3854064941406303</v>
      </c>
      <c r="G146" s="153" t="s">
        <v>61</v>
      </c>
      <c r="H146" s="154"/>
      <c r="I146" s="155" t="s">
        <v>61</v>
      </c>
      <c r="J146" s="151">
        <v>34.186985015869098</v>
      </c>
      <c r="K146" s="151">
        <v>3.5</v>
      </c>
      <c r="L146" s="152">
        <v>6.0987243652343803</v>
      </c>
      <c r="M146" s="156" t="s">
        <v>61</v>
      </c>
      <c r="N146" s="157"/>
      <c r="O146" s="158">
        <f t="shared" si="2"/>
        <v>24.125545501708999</v>
      </c>
      <c r="P146" s="159">
        <v>0.28668212890625</v>
      </c>
      <c r="Q146" s="160">
        <v>0</v>
      </c>
      <c r="R146" s="151">
        <v>0</v>
      </c>
      <c r="S146" s="161">
        <v>0</v>
      </c>
      <c r="T146" s="162">
        <v>0.16386890411377</v>
      </c>
    </row>
    <row r="147" spans="1:20" x14ac:dyDescent="0.35">
      <c r="A147" s="148" t="s">
        <v>224</v>
      </c>
      <c r="B147" s="149">
        <v>24</v>
      </c>
      <c r="C147" s="150" t="s">
        <v>61</v>
      </c>
      <c r="D147" s="151">
        <v>59.256889343261697</v>
      </c>
      <c r="E147" s="151">
        <v>5.69995164871216</v>
      </c>
      <c r="F147" s="152">
        <v>6.3846130371093803</v>
      </c>
      <c r="G147" s="153" t="s">
        <v>61</v>
      </c>
      <c r="H147" s="154"/>
      <c r="I147" s="155" t="s">
        <v>61</v>
      </c>
      <c r="J147" s="151">
        <v>34.771514892578097</v>
      </c>
      <c r="K147" s="151">
        <v>3.5</v>
      </c>
      <c r="L147" s="152">
        <v>6.0980224609375</v>
      </c>
      <c r="M147" s="156" t="s">
        <v>61</v>
      </c>
      <c r="N147" s="157"/>
      <c r="O147" s="158">
        <f t="shared" si="2"/>
        <v>24.485374450683601</v>
      </c>
      <c r="P147" s="159">
        <v>0.286590576171875</v>
      </c>
      <c r="Q147" s="160">
        <v>0</v>
      </c>
      <c r="R147" s="151">
        <v>0</v>
      </c>
      <c r="S147" s="161">
        <v>0</v>
      </c>
      <c r="T147" s="162">
        <v>0.16633510589599601</v>
      </c>
    </row>
    <row r="148" spans="1:20" x14ac:dyDescent="0.35">
      <c r="A148" s="148" t="s">
        <v>225</v>
      </c>
      <c r="B148" s="149">
        <v>24</v>
      </c>
      <c r="C148" s="150" t="s">
        <v>61</v>
      </c>
      <c r="D148" s="151">
        <v>56.006019592285199</v>
      </c>
      <c r="E148" s="151">
        <v>5.6999535560607901</v>
      </c>
      <c r="F148" s="152">
        <v>6.3838806152343803</v>
      </c>
      <c r="G148" s="153" t="s">
        <v>61</v>
      </c>
      <c r="H148" s="154"/>
      <c r="I148" s="155" t="s">
        <v>61</v>
      </c>
      <c r="J148" s="151">
        <v>33.987606048583999</v>
      </c>
      <c r="K148" s="151">
        <v>3.5</v>
      </c>
      <c r="L148" s="152">
        <v>6.09442138671875</v>
      </c>
      <c r="M148" s="156" t="s">
        <v>61</v>
      </c>
      <c r="N148" s="157"/>
      <c r="O148" s="158">
        <f t="shared" si="2"/>
        <v>22.0184135437012</v>
      </c>
      <c r="P148" s="159">
        <v>0.289459228515625</v>
      </c>
      <c r="Q148" s="160">
        <v>0</v>
      </c>
      <c r="R148" s="151">
        <v>0</v>
      </c>
      <c r="S148" s="161">
        <v>0</v>
      </c>
      <c r="T148" s="162">
        <v>0.15046882629394501</v>
      </c>
    </row>
    <row r="149" spans="1:20" x14ac:dyDescent="0.35">
      <c r="A149" s="148" t="s">
        <v>226</v>
      </c>
      <c r="B149" s="149">
        <v>24</v>
      </c>
      <c r="C149" s="150" t="s">
        <v>61</v>
      </c>
      <c r="D149" s="151">
        <v>58.055862426757798</v>
      </c>
      <c r="E149" s="151">
        <v>5.69995164871216</v>
      </c>
      <c r="F149" s="152">
        <v>6.3486022949218803</v>
      </c>
      <c r="G149" s="153" t="s">
        <v>61</v>
      </c>
      <c r="H149" s="154"/>
      <c r="I149" s="155" t="s">
        <v>61</v>
      </c>
      <c r="J149" s="151">
        <v>34.468708038330099</v>
      </c>
      <c r="K149" s="151">
        <v>3.5</v>
      </c>
      <c r="L149" s="152">
        <v>6.06231689453125</v>
      </c>
      <c r="M149" s="156" t="s">
        <v>61</v>
      </c>
      <c r="N149" s="157"/>
      <c r="O149" s="158">
        <f t="shared" si="2"/>
        <v>23.587154388427699</v>
      </c>
      <c r="P149" s="159">
        <v>0.286285400390625</v>
      </c>
      <c r="Q149" s="160">
        <v>0</v>
      </c>
      <c r="R149" s="151">
        <v>0</v>
      </c>
      <c r="S149" s="161">
        <v>0</v>
      </c>
      <c r="T149" s="162">
        <v>0.15964603424072299</v>
      </c>
    </row>
    <row r="150" spans="1:20" x14ac:dyDescent="0.35">
      <c r="A150" s="148" t="s">
        <v>227</v>
      </c>
      <c r="B150" s="149">
        <v>24</v>
      </c>
      <c r="C150" s="150" t="s">
        <v>61</v>
      </c>
      <c r="D150" s="151">
        <v>70.834724426269503</v>
      </c>
      <c r="E150" s="151">
        <v>5.69995164871216</v>
      </c>
      <c r="F150" s="152">
        <v>6.3304138183593803</v>
      </c>
      <c r="G150" s="153" t="s">
        <v>61</v>
      </c>
      <c r="H150" s="154"/>
      <c r="I150" s="155" t="s">
        <v>61</v>
      </c>
      <c r="J150" s="151">
        <v>38.537326812744098</v>
      </c>
      <c r="K150" s="151">
        <v>3.5</v>
      </c>
      <c r="L150" s="152">
        <v>6.0475158691406303</v>
      </c>
      <c r="M150" s="156" t="s">
        <v>61</v>
      </c>
      <c r="N150" s="157"/>
      <c r="O150" s="158">
        <f t="shared" si="2"/>
        <v>32.297397613525405</v>
      </c>
      <c r="P150" s="159">
        <v>0.28289794921875</v>
      </c>
      <c r="Q150" s="160">
        <v>0</v>
      </c>
      <c r="R150" s="151">
        <v>0</v>
      </c>
      <c r="S150" s="161">
        <v>0</v>
      </c>
      <c r="T150" s="162">
        <v>0.21540641784667999</v>
      </c>
    </row>
    <row r="151" spans="1:20" x14ac:dyDescent="0.35">
      <c r="A151" s="148" t="s">
        <v>228</v>
      </c>
      <c r="B151" s="149">
        <v>24</v>
      </c>
      <c r="C151" s="150" t="s">
        <v>61</v>
      </c>
      <c r="D151" s="151">
        <v>72.606750488281307</v>
      </c>
      <c r="E151" s="151">
        <v>5.69995164871216</v>
      </c>
      <c r="F151" s="152">
        <v>6.32550048828125</v>
      </c>
      <c r="G151" s="153" t="s">
        <v>61</v>
      </c>
      <c r="H151" s="154"/>
      <c r="I151" s="155" t="s">
        <v>61</v>
      </c>
      <c r="J151" s="151">
        <v>38.778602600097699</v>
      </c>
      <c r="K151" s="151">
        <v>3.5</v>
      </c>
      <c r="L151" s="152">
        <v>6.0429992675781303</v>
      </c>
      <c r="M151" s="156" t="s">
        <v>61</v>
      </c>
      <c r="N151" s="157"/>
      <c r="O151" s="158">
        <f t="shared" si="2"/>
        <v>33.828147888183608</v>
      </c>
      <c r="P151" s="159">
        <v>0.282501220703125</v>
      </c>
      <c r="Q151" s="160">
        <v>0</v>
      </c>
      <c r="R151" s="151">
        <v>0</v>
      </c>
      <c r="S151" s="161">
        <v>0</v>
      </c>
      <c r="T151" s="162">
        <v>0.22503471374511699</v>
      </c>
    </row>
    <row r="152" spans="1:20" x14ac:dyDescent="0.35">
      <c r="A152" s="148" t="s">
        <v>229</v>
      </c>
      <c r="B152" s="149">
        <v>24</v>
      </c>
      <c r="C152" s="150" t="s">
        <v>61</v>
      </c>
      <c r="D152" s="151">
        <v>71.666366577148395</v>
      </c>
      <c r="E152" s="151">
        <v>5.69995164871216</v>
      </c>
      <c r="F152" s="152">
        <v>6.3307800292968803</v>
      </c>
      <c r="G152" s="153" t="s">
        <v>61</v>
      </c>
      <c r="H152" s="154"/>
      <c r="I152" s="155" t="s">
        <v>61</v>
      </c>
      <c r="J152" s="151">
        <v>38.400356292724602</v>
      </c>
      <c r="K152" s="151">
        <v>3.5</v>
      </c>
      <c r="L152" s="152">
        <v>6.0474548339843803</v>
      </c>
      <c r="M152" s="156" t="s">
        <v>61</v>
      </c>
      <c r="N152" s="157"/>
      <c r="O152" s="158">
        <f t="shared" si="2"/>
        <v>33.266010284423793</v>
      </c>
      <c r="P152" s="159">
        <v>0.2833251953125</v>
      </c>
      <c r="Q152" s="160">
        <v>0</v>
      </c>
      <c r="R152" s="151">
        <v>0</v>
      </c>
      <c r="S152" s="161">
        <v>0</v>
      </c>
      <c r="T152" s="162">
        <v>0.221537590026855</v>
      </c>
    </row>
    <row r="153" spans="1:20" x14ac:dyDescent="0.35">
      <c r="A153" s="148" t="s">
        <v>230</v>
      </c>
      <c r="B153" s="149">
        <v>24</v>
      </c>
      <c r="C153" s="150" t="s">
        <v>61</v>
      </c>
      <c r="D153" s="151">
        <v>64.359512329101605</v>
      </c>
      <c r="E153" s="151">
        <v>5.69995164871216</v>
      </c>
      <c r="F153" s="152">
        <v>6.3433837890625</v>
      </c>
      <c r="G153" s="153" t="s">
        <v>61</v>
      </c>
      <c r="H153" s="154"/>
      <c r="I153" s="155" t="s">
        <v>61</v>
      </c>
      <c r="J153" s="151">
        <v>36.117931365966797</v>
      </c>
      <c r="K153" s="151">
        <v>3.5</v>
      </c>
      <c r="L153" s="152">
        <v>6.0578308105468803</v>
      </c>
      <c r="M153" s="156" t="s">
        <v>61</v>
      </c>
      <c r="N153" s="157"/>
      <c r="O153" s="158">
        <f t="shared" si="2"/>
        <v>28.241580963134808</v>
      </c>
      <c r="P153" s="159">
        <v>0.285552978515625</v>
      </c>
      <c r="Q153" s="160">
        <v>0</v>
      </c>
      <c r="R153" s="151">
        <v>0</v>
      </c>
      <c r="S153" s="161">
        <v>0</v>
      </c>
      <c r="T153" s="162">
        <v>0.18951034545898399</v>
      </c>
    </row>
    <row r="154" spans="1:20" x14ac:dyDescent="0.35">
      <c r="A154" s="148" t="s">
        <v>231</v>
      </c>
      <c r="B154" s="149">
        <v>24</v>
      </c>
      <c r="C154" s="150" t="s">
        <v>61</v>
      </c>
      <c r="D154" s="151">
        <v>60.0498237609863</v>
      </c>
      <c r="E154" s="151">
        <v>5.69995164871216</v>
      </c>
      <c r="F154" s="152">
        <v>6.3469543457031303</v>
      </c>
      <c r="G154" s="153" t="s">
        <v>61</v>
      </c>
      <c r="H154" s="154"/>
      <c r="I154" s="155" t="s">
        <v>61</v>
      </c>
      <c r="J154" s="151">
        <v>34.961883544921903</v>
      </c>
      <c r="K154" s="151">
        <v>3.5</v>
      </c>
      <c r="L154" s="152">
        <v>6.0598449707031303</v>
      </c>
      <c r="M154" s="156" t="s">
        <v>61</v>
      </c>
      <c r="N154" s="157"/>
      <c r="O154" s="158">
        <f t="shared" si="2"/>
        <v>25.087940216064396</v>
      </c>
      <c r="P154" s="159">
        <v>0.287109375</v>
      </c>
      <c r="Q154" s="160">
        <v>0</v>
      </c>
      <c r="R154" s="151">
        <v>0</v>
      </c>
      <c r="S154" s="161">
        <v>0</v>
      </c>
      <c r="T154" s="162">
        <v>0.16929435729980499</v>
      </c>
    </row>
    <row r="155" spans="1:20" x14ac:dyDescent="0.35">
      <c r="A155" s="148" t="s">
        <v>232</v>
      </c>
      <c r="B155" s="149">
        <v>24</v>
      </c>
      <c r="C155" s="150" t="s">
        <v>61</v>
      </c>
      <c r="D155" s="151">
        <v>57.8838920593262</v>
      </c>
      <c r="E155" s="151">
        <v>5.69995164871216</v>
      </c>
      <c r="F155" s="152">
        <v>6.3562316894531303</v>
      </c>
      <c r="G155" s="153" t="s">
        <v>61</v>
      </c>
      <c r="H155" s="154"/>
      <c r="I155" s="155" t="s">
        <v>61</v>
      </c>
      <c r="J155" s="151">
        <v>34.238365173339801</v>
      </c>
      <c r="K155" s="151">
        <v>3.5</v>
      </c>
      <c r="L155" s="152">
        <v>6.0687561035156303</v>
      </c>
      <c r="M155" s="156" t="s">
        <v>61</v>
      </c>
      <c r="N155" s="157"/>
      <c r="O155" s="158">
        <f t="shared" si="2"/>
        <v>23.645526885986399</v>
      </c>
      <c r="P155" s="159">
        <v>0.2874755859375</v>
      </c>
      <c r="Q155" s="160">
        <v>0</v>
      </c>
      <c r="R155" s="151">
        <v>0</v>
      </c>
      <c r="S155" s="161">
        <v>0</v>
      </c>
      <c r="T155" s="162">
        <v>0.16018772125244099</v>
      </c>
    </row>
    <row r="156" spans="1:20" x14ac:dyDescent="0.35">
      <c r="A156" s="148" t="s">
        <v>233</v>
      </c>
      <c r="B156" s="149">
        <v>24</v>
      </c>
      <c r="C156" s="150" t="s">
        <v>61</v>
      </c>
      <c r="D156" s="151">
        <v>68.512733459472699</v>
      </c>
      <c r="E156" s="151">
        <v>5.69995164871216</v>
      </c>
      <c r="F156" s="152">
        <v>6.3526611328125</v>
      </c>
      <c r="G156" s="153" t="s">
        <v>61</v>
      </c>
      <c r="H156" s="154"/>
      <c r="I156" s="155" t="s">
        <v>61</v>
      </c>
      <c r="J156" s="151">
        <v>37.816452026367202</v>
      </c>
      <c r="K156" s="151">
        <v>3.5</v>
      </c>
      <c r="L156" s="152">
        <v>6.0704345703125</v>
      </c>
      <c r="M156" s="156" t="s">
        <v>61</v>
      </c>
      <c r="N156" s="157"/>
      <c r="O156" s="158">
        <f t="shared" si="2"/>
        <v>30.696281433105497</v>
      </c>
      <c r="P156" s="159">
        <v>0.2822265625</v>
      </c>
      <c r="Q156" s="160">
        <v>0</v>
      </c>
      <c r="R156" s="151">
        <v>0</v>
      </c>
      <c r="S156" s="161">
        <v>0</v>
      </c>
      <c r="T156" s="162">
        <v>0.205721855163574</v>
      </c>
    </row>
    <row r="157" spans="1:20" x14ac:dyDescent="0.35">
      <c r="A157" s="148" t="s">
        <v>234</v>
      </c>
      <c r="B157" s="149">
        <v>24</v>
      </c>
      <c r="C157" s="150" t="s">
        <v>61</v>
      </c>
      <c r="D157" s="151">
        <v>62.653690338134801</v>
      </c>
      <c r="E157" s="151">
        <v>5.6999535560607901</v>
      </c>
      <c r="F157" s="152">
        <v>6.3523254394531303</v>
      </c>
      <c r="G157" s="153" t="s">
        <v>61</v>
      </c>
      <c r="H157" s="154"/>
      <c r="I157" s="155" t="s">
        <v>61</v>
      </c>
      <c r="J157" s="151">
        <v>36.287540435791001</v>
      </c>
      <c r="K157" s="151">
        <v>3.5</v>
      </c>
      <c r="L157" s="152">
        <v>6.0677795410156303</v>
      </c>
      <c r="M157" s="156" t="s">
        <v>61</v>
      </c>
      <c r="N157" s="157"/>
      <c r="O157" s="158">
        <f t="shared" si="2"/>
        <v>26.3661499023438</v>
      </c>
      <c r="P157" s="159">
        <v>0.2845458984375</v>
      </c>
      <c r="Q157" s="160">
        <v>0</v>
      </c>
      <c r="R157" s="151">
        <v>0</v>
      </c>
      <c r="S157" s="161">
        <v>0</v>
      </c>
      <c r="T157" s="162">
        <v>0.1778564453125</v>
      </c>
    </row>
    <row r="158" spans="1:20" x14ac:dyDescent="0.35">
      <c r="A158" s="148" t="s">
        <v>235</v>
      </c>
      <c r="B158" s="149">
        <v>24</v>
      </c>
      <c r="C158" s="150" t="s">
        <v>61</v>
      </c>
      <c r="D158" s="151">
        <v>64.691200256347699</v>
      </c>
      <c r="E158" s="151">
        <v>5.69995164871216</v>
      </c>
      <c r="F158" s="152">
        <v>6.35791015625</v>
      </c>
      <c r="G158" s="153" t="s">
        <v>61</v>
      </c>
      <c r="H158" s="154"/>
      <c r="I158" s="155" t="s">
        <v>61</v>
      </c>
      <c r="J158" s="151">
        <v>36.514785766601598</v>
      </c>
      <c r="K158" s="151">
        <v>3.5</v>
      </c>
      <c r="L158" s="152">
        <v>6.07684326171875</v>
      </c>
      <c r="M158" s="156" t="s">
        <v>61</v>
      </c>
      <c r="N158" s="157"/>
      <c r="O158" s="158">
        <f t="shared" si="2"/>
        <v>28.176414489746101</v>
      </c>
      <c r="P158" s="159">
        <v>0.28106689453125</v>
      </c>
      <c r="Q158" s="160">
        <v>0</v>
      </c>
      <c r="R158" s="151">
        <v>0</v>
      </c>
      <c r="S158" s="161">
        <v>0</v>
      </c>
      <c r="T158" s="162">
        <v>0.189440727233887</v>
      </c>
    </row>
    <row r="159" spans="1:20" x14ac:dyDescent="0.35">
      <c r="A159" s="148" t="s">
        <v>6</v>
      </c>
      <c r="B159" s="149" t="s">
        <v>6</v>
      </c>
      <c r="C159" s="150" t="s">
        <v>61</v>
      </c>
      <c r="D159" s="151" t="s">
        <v>6</v>
      </c>
      <c r="E159" s="151" t="s">
        <v>6</v>
      </c>
      <c r="F159" s="152" t="s">
        <v>6</v>
      </c>
      <c r="G159" s="153" t="s">
        <v>6</v>
      </c>
      <c r="H159" s="154"/>
      <c r="I159" s="155" t="s">
        <v>61</v>
      </c>
      <c r="J159" s="151" t="s">
        <v>6</v>
      </c>
      <c r="K159" s="151" t="s">
        <v>6</v>
      </c>
      <c r="L159" s="152" t="s">
        <v>6</v>
      </c>
      <c r="M159" s="156" t="s">
        <v>6</v>
      </c>
      <c r="N159" s="157"/>
      <c r="O159" s="158" t="str">
        <f t="shared" si="2"/>
        <v/>
      </c>
      <c r="P159" s="159" t="s">
        <v>6</v>
      </c>
      <c r="Q159" s="160" t="s">
        <v>6</v>
      </c>
      <c r="R159" s="151" t="s">
        <v>6</v>
      </c>
      <c r="S159" s="161" t="s">
        <v>6</v>
      </c>
      <c r="T159" s="162" t="s">
        <v>6</v>
      </c>
    </row>
    <row r="160" spans="1:20" x14ac:dyDescent="0.35">
      <c r="A160" s="148" t="s">
        <v>6</v>
      </c>
      <c r="B160" s="149" t="s">
        <v>6</v>
      </c>
      <c r="C160" s="150" t="s">
        <v>61</v>
      </c>
      <c r="D160" s="151" t="s">
        <v>6</v>
      </c>
      <c r="E160" s="151" t="s">
        <v>6</v>
      </c>
      <c r="F160" s="152" t="s">
        <v>6</v>
      </c>
      <c r="G160" s="153" t="s">
        <v>6</v>
      </c>
      <c r="H160" s="154"/>
      <c r="I160" s="155" t="s">
        <v>61</v>
      </c>
      <c r="J160" s="151" t="s">
        <v>6</v>
      </c>
      <c r="K160" s="151" t="s">
        <v>6</v>
      </c>
      <c r="L160" s="152" t="s">
        <v>6</v>
      </c>
      <c r="M160" s="156" t="s">
        <v>6</v>
      </c>
      <c r="N160" s="157"/>
      <c r="O160" s="158" t="str">
        <f t="shared" si="2"/>
        <v/>
      </c>
      <c r="P160" s="159" t="s">
        <v>6</v>
      </c>
      <c r="Q160" s="160" t="s">
        <v>6</v>
      </c>
      <c r="R160" s="151" t="s">
        <v>6</v>
      </c>
      <c r="S160" s="161" t="s">
        <v>6</v>
      </c>
      <c r="T160" s="162" t="s">
        <v>6</v>
      </c>
    </row>
    <row r="161" spans="1:20" x14ac:dyDescent="0.35">
      <c r="A161" s="148" t="s">
        <v>6</v>
      </c>
      <c r="B161" s="149" t="s">
        <v>6</v>
      </c>
      <c r="C161" s="150" t="s">
        <v>61</v>
      </c>
      <c r="D161" s="151" t="s">
        <v>6</v>
      </c>
      <c r="E161" s="151" t="s">
        <v>6</v>
      </c>
      <c r="F161" s="152" t="s">
        <v>6</v>
      </c>
      <c r="G161" s="153" t="s">
        <v>6</v>
      </c>
      <c r="H161" s="154"/>
      <c r="I161" s="155" t="s">
        <v>61</v>
      </c>
      <c r="J161" s="151" t="s">
        <v>6</v>
      </c>
      <c r="K161" s="151" t="s">
        <v>6</v>
      </c>
      <c r="L161" s="152" t="s">
        <v>6</v>
      </c>
      <c r="M161" s="156" t="s">
        <v>6</v>
      </c>
      <c r="N161" s="157"/>
      <c r="O161" s="158" t="str">
        <f t="shared" si="2"/>
        <v/>
      </c>
      <c r="P161" s="159" t="s">
        <v>6</v>
      </c>
      <c r="Q161" s="160" t="s">
        <v>6</v>
      </c>
      <c r="R161" s="151" t="s">
        <v>6</v>
      </c>
      <c r="S161" s="161" t="s">
        <v>6</v>
      </c>
      <c r="T161" s="162" t="s">
        <v>6</v>
      </c>
    </row>
    <row r="162" spans="1:20" x14ac:dyDescent="0.35">
      <c r="A162" s="148" t="s">
        <v>6</v>
      </c>
      <c r="B162" s="149" t="s">
        <v>6</v>
      </c>
      <c r="C162" s="150" t="s">
        <v>61</v>
      </c>
      <c r="D162" s="151" t="s">
        <v>6</v>
      </c>
      <c r="E162" s="151" t="s">
        <v>6</v>
      </c>
      <c r="F162" s="152" t="s">
        <v>6</v>
      </c>
      <c r="G162" s="153" t="s">
        <v>6</v>
      </c>
      <c r="H162" s="154"/>
      <c r="I162" s="155" t="s">
        <v>61</v>
      </c>
      <c r="J162" s="151" t="s">
        <v>6</v>
      </c>
      <c r="K162" s="151" t="s">
        <v>6</v>
      </c>
      <c r="L162" s="152" t="s">
        <v>6</v>
      </c>
      <c r="M162" s="156" t="s">
        <v>6</v>
      </c>
      <c r="N162" s="157"/>
      <c r="O162" s="158" t="str">
        <f t="shared" si="2"/>
        <v/>
      </c>
      <c r="P162" s="159" t="s">
        <v>6</v>
      </c>
      <c r="Q162" s="160" t="s">
        <v>6</v>
      </c>
      <c r="R162" s="151" t="s">
        <v>6</v>
      </c>
      <c r="S162" s="161" t="s">
        <v>6</v>
      </c>
      <c r="T162" s="162" t="s">
        <v>6</v>
      </c>
    </row>
    <row r="163" spans="1:20" x14ac:dyDescent="0.35">
      <c r="A163" s="148" t="s">
        <v>6</v>
      </c>
      <c r="B163" s="149" t="s">
        <v>6</v>
      </c>
      <c r="C163" s="150" t="s">
        <v>61</v>
      </c>
      <c r="D163" s="151" t="s">
        <v>6</v>
      </c>
      <c r="E163" s="151" t="s">
        <v>6</v>
      </c>
      <c r="F163" s="152" t="s">
        <v>6</v>
      </c>
      <c r="G163" s="153" t="s">
        <v>6</v>
      </c>
      <c r="H163" s="154"/>
      <c r="I163" s="155" t="s">
        <v>61</v>
      </c>
      <c r="J163" s="151" t="s">
        <v>6</v>
      </c>
      <c r="K163" s="151" t="s">
        <v>6</v>
      </c>
      <c r="L163" s="152" t="s">
        <v>6</v>
      </c>
      <c r="M163" s="156" t="s">
        <v>6</v>
      </c>
      <c r="N163" s="157"/>
      <c r="O163" s="158" t="str">
        <f t="shared" si="2"/>
        <v/>
      </c>
      <c r="P163" s="159" t="s">
        <v>6</v>
      </c>
      <c r="Q163" s="160" t="s">
        <v>6</v>
      </c>
      <c r="R163" s="151" t="s">
        <v>6</v>
      </c>
      <c r="S163" s="161" t="s">
        <v>6</v>
      </c>
      <c r="T163" s="162" t="s">
        <v>6</v>
      </c>
    </row>
    <row r="164" spans="1:20" x14ac:dyDescent="0.35">
      <c r="A164" s="148" t="s">
        <v>6</v>
      </c>
      <c r="B164" s="149" t="s">
        <v>6</v>
      </c>
      <c r="C164" s="150" t="s">
        <v>61</v>
      </c>
      <c r="D164" s="151" t="s">
        <v>6</v>
      </c>
      <c r="E164" s="151" t="s">
        <v>6</v>
      </c>
      <c r="F164" s="152" t="s">
        <v>6</v>
      </c>
      <c r="G164" s="153" t="s">
        <v>6</v>
      </c>
      <c r="H164" s="154"/>
      <c r="I164" s="155" t="s">
        <v>61</v>
      </c>
      <c r="J164" s="151" t="s">
        <v>6</v>
      </c>
      <c r="K164" s="151" t="s">
        <v>6</v>
      </c>
      <c r="L164" s="152" t="s">
        <v>6</v>
      </c>
      <c r="M164" s="156" t="s">
        <v>6</v>
      </c>
      <c r="N164" s="157"/>
      <c r="O164" s="158" t="str">
        <f t="shared" si="2"/>
        <v/>
      </c>
      <c r="P164" s="159" t="s">
        <v>6</v>
      </c>
      <c r="Q164" s="160" t="s">
        <v>6</v>
      </c>
      <c r="R164" s="151" t="s">
        <v>6</v>
      </c>
      <c r="S164" s="161" t="s">
        <v>6</v>
      </c>
      <c r="T164" s="162" t="s">
        <v>6</v>
      </c>
    </row>
    <row r="165" spans="1:20" x14ac:dyDescent="0.35">
      <c r="A165" s="148" t="s">
        <v>6</v>
      </c>
      <c r="B165" s="149" t="s">
        <v>6</v>
      </c>
      <c r="C165" s="150" t="s">
        <v>61</v>
      </c>
      <c r="D165" s="151" t="s">
        <v>6</v>
      </c>
      <c r="E165" s="151" t="s">
        <v>6</v>
      </c>
      <c r="F165" s="152" t="s">
        <v>6</v>
      </c>
      <c r="G165" s="153" t="s">
        <v>6</v>
      </c>
      <c r="H165" s="154"/>
      <c r="I165" s="155" t="s">
        <v>61</v>
      </c>
      <c r="J165" s="151" t="s">
        <v>6</v>
      </c>
      <c r="K165" s="151" t="s">
        <v>6</v>
      </c>
      <c r="L165" s="152" t="s">
        <v>6</v>
      </c>
      <c r="M165" s="156" t="s">
        <v>6</v>
      </c>
      <c r="N165" s="157"/>
      <c r="O165" s="158" t="str">
        <f t="shared" si="2"/>
        <v/>
      </c>
      <c r="P165" s="159" t="s">
        <v>6</v>
      </c>
      <c r="Q165" s="160" t="s">
        <v>6</v>
      </c>
      <c r="R165" s="151" t="s">
        <v>6</v>
      </c>
      <c r="S165" s="161" t="s">
        <v>6</v>
      </c>
      <c r="T165" s="162" t="s">
        <v>6</v>
      </c>
    </row>
    <row r="166" spans="1:20" x14ac:dyDescent="0.35">
      <c r="A166" s="148" t="s">
        <v>6</v>
      </c>
      <c r="B166" s="149" t="s">
        <v>6</v>
      </c>
      <c r="C166" s="150" t="s">
        <v>61</v>
      </c>
      <c r="D166" s="151" t="s">
        <v>6</v>
      </c>
      <c r="E166" s="151" t="s">
        <v>6</v>
      </c>
      <c r="F166" s="152" t="s">
        <v>6</v>
      </c>
      <c r="G166" s="153" t="s">
        <v>6</v>
      </c>
      <c r="H166" s="154"/>
      <c r="I166" s="155" t="s">
        <v>61</v>
      </c>
      <c r="J166" s="151" t="s">
        <v>6</v>
      </c>
      <c r="K166" s="151" t="s">
        <v>6</v>
      </c>
      <c r="L166" s="152" t="s">
        <v>6</v>
      </c>
      <c r="M166" s="156" t="s">
        <v>6</v>
      </c>
      <c r="N166" s="157"/>
      <c r="O166" s="158" t="str">
        <f t="shared" si="2"/>
        <v/>
      </c>
      <c r="P166" s="159" t="s">
        <v>6</v>
      </c>
      <c r="Q166" s="160" t="s">
        <v>6</v>
      </c>
      <c r="R166" s="151" t="s">
        <v>6</v>
      </c>
      <c r="S166" s="161" t="s">
        <v>6</v>
      </c>
      <c r="T166" s="162" t="s">
        <v>6</v>
      </c>
    </row>
    <row r="167" spans="1:20" x14ac:dyDescent="0.35">
      <c r="A167" s="148" t="s">
        <v>6</v>
      </c>
      <c r="B167" s="149" t="s">
        <v>6</v>
      </c>
      <c r="C167" s="150" t="s">
        <v>61</v>
      </c>
      <c r="D167" s="151" t="s">
        <v>6</v>
      </c>
      <c r="E167" s="151" t="s">
        <v>6</v>
      </c>
      <c r="F167" s="152" t="s">
        <v>6</v>
      </c>
      <c r="G167" s="153" t="s">
        <v>6</v>
      </c>
      <c r="H167" s="154"/>
      <c r="I167" s="155" t="s">
        <v>61</v>
      </c>
      <c r="J167" s="151" t="s">
        <v>6</v>
      </c>
      <c r="K167" s="151" t="s">
        <v>6</v>
      </c>
      <c r="L167" s="152" t="s">
        <v>6</v>
      </c>
      <c r="M167" s="156" t="s">
        <v>6</v>
      </c>
      <c r="N167" s="157"/>
      <c r="O167" s="158" t="str">
        <f t="shared" si="2"/>
        <v/>
      </c>
      <c r="P167" s="159" t="s">
        <v>6</v>
      </c>
      <c r="Q167" s="160" t="s">
        <v>6</v>
      </c>
      <c r="R167" s="151" t="s">
        <v>6</v>
      </c>
      <c r="S167" s="161" t="s">
        <v>6</v>
      </c>
      <c r="T167" s="162" t="s">
        <v>6</v>
      </c>
    </row>
    <row r="168" spans="1:20" x14ac:dyDescent="0.35">
      <c r="A168" s="148" t="s">
        <v>6</v>
      </c>
      <c r="B168" s="149" t="s">
        <v>6</v>
      </c>
      <c r="C168" s="150" t="s">
        <v>61</v>
      </c>
      <c r="D168" s="151" t="s">
        <v>6</v>
      </c>
      <c r="E168" s="151" t="s">
        <v>6</v>
      </c>
      <c r="F168" s="152" t="s">
        <v>6</v>
      </c>
      <c r="G168" s="153" t="s">
        <v>6</v>
      </c>
      <c r="H168" s="154"/>
      <c r="I168" s="155" t="s">
        <v>61</v>
      </c>
      <c r="J168" s="151" t="s">
        <v>6</v>
      </c>
      <c r="K168" s="151" t="s">
        <v>6</v>
      </c>
      <c r="L168" s="152" t="s">
        <v>6</v>
      </c>
      <c r="M168" s="156" t="s">
        <v>6</v>
      </c>
      <c r="N168" s="157"/>
      <c r="O168" s="158" t="str">
        <f t="shared" si="2"/>
        <v/>
      </c>
      <c r="P168" s="159" t="s">
        <v>6</v>
      </c>
      <c r="Q168" s="160" t="s">
        <v>6</v>
      </c>
      <c r="R168" s="151" t="s">
        <v>6</v>
      </c>
      <c r="S168" s="161" t="s">
        <v>6</v>
      </c>
      <c r="T168" s="162" t="s">
        <v>6</v>
      </c>
    </row>
    <row r="169" spans="1:20" x14ac:dyDescent="0.35">
      <c r="A169" s="148" t="s">
        <v>6</v>
      </c>
      <c r="B169" s="149" t="s">
        <v>6</v>
      </c>
      <c r="C169" s="150" t="s">
        <v>61</v>
      </c>
      <c r="D169" s="151" t="s">
        <v>6</v>
      </c>
      <c r="E169" s="151" t="s">
        <v>6</v>
      </c>
      <c r="F169" s="152" t="s">
        <v>6</v>
      </c>
      <c r="G169" s="153" t="s">
        <v>6</v>
      </c>
      <c r="H169" s="154"/>
      <c r="I169" s="155" t="s">
        <v>61</v>
      </c>
      <c r="J169" s="151" t="s">
        <v>6</v>
      </c>
      <c r="K169" s="151" t="s">
        <v>6</v>
      </c>
      <c r="L169" s="152" t="s">
        <v>6</v>
      </c>
      <c r="M169" s="156" t="s">
        <v>6</v>
      </c>
      <c r="N169" s="157"/>
      <c r="O169" s="158" t="str">
        <f t="shared" si="2"/>
        <v/>
      </c>
      <c r="P169" s="159" t="s">
        <v>6</v>
      </c>
      <c r="Q169" s="160" t="s">
        <v>6</v>
      </c>
      <c r="R169" s="151" t="s">
        <v>6</v>
      </c>
      <c r="S169" s="161" t="s">
        <v>6</v>
      </c>
      <c r="T169" s="162" t="s">
        <v>6</v>
      </c>
    </row>
    <row r="170" spans="1:20" x14ac:dyDescent="0.35">
      <c r="A170" s="148" t="s">
        <v>6</v>
      </c>
      <c r="B170" s="149" t="s">
        <v>6</v>
      </c>
      <c r="C170" s="150" t="s">
        <v>61</v>
      </c>
      <c r="D170" s="151" t="s">
        <v>6</v>
      </c>
      <c r="E170" s="151" t="s">
        <v>6</v>
      </c>
      <c r="F170" s="152" t="s">
        <v>6</v>
      </c>
      <c r="G170" s="153" t="s">
        <v>6</v>
      </c>
      <c r="H170" s="154"/>
      <c r="I170" s="155" t="s">
        <v>61</v>
      </c>
      <c r="J170" s="151" t="s">
        <v>6</v>
      </c>
      <c r="K170" s="151" t="s">
        <v>6</v>
      </c>
      <c r="L170" s="152" t="s">
        <v>6</v>
      </c>
      <c r="M170" s="156" t="s">
        <v>6</v>
      </c>
      <c r="N170" s="157"/>
      <c r="O170" s="158" t="str">
        <f t="shared" si="2"/>
        <v/>
      </c>
      <c r="P170" s="159" t="s">
        <v>6</v>
      </c>
      <c r="Q170" s="160" t="s">
        <v>6</v>
      </c>
      <c r="R170" s="151" t="s">
        <v>6</v>
      </c>
      <c r="S170" s="161" t="s">
        <v>6</v>
      </c>
      <c r="T170" s="162" t="s">
        <v>6</v>
      </c>
    </row>
    <row r="171" spans="1:20" x14ac:dyDescent="0.35">
      <c r="A171" s="148" t="s">
        <v>6</v>
      </c>
      <c r="B171" s="149" t="s">
        <v>6</v>
      </c>
      <c r="C171" s="150" t="s">
        <v>61</v>
      </c>
      <c r="D171" s="151" t="s">
        <v>6</v>
      </c>
      <c r="E171" s="151" t="s">
        <v>6</v>
      </c>
      <c r="F171" s="152" t="s">
        <v>6</v>
      </c>
      <c r="G171" s="153" t="s">
        <v>6</v>
      </c>
      <c r="H171" s="154"/>
      <c r="I171" s="155" t="s">
        <v>61</v>
      </c>
      <c r="J171" s="151" t="s">
        <v>6</v>
      </c>
      <c r="K171" s="151" t="s">
        <v>6</v>
      </c>
      <c r="L171" s="152" t="s">
        <v>6</v>
      </c>
      <c r="M171" s="156" t="s">
        <v>6</v>
      </c>
      <c r="N171" s="157"/>
      <c r="O171" s="158" t="str">
        <f t="shared" si="2"/>
        <v/>
      </c>
      <c r="P171" s="159" t="s">
        <v>6</v>
      </c>
      <c r="Q171" s="160" t="s">
        <v>6</v>
      </c>
      <c r="R171" s="151" t="s">
        <v>6</v>
      </c>
      <c r="S171" s="161" t="s">
        <v>6</v>
      </c>
      <c r="T171" s="162" t="s">
        <v>6</v>
      </c>
    </row>
    <row r="172" spans="1:20" x14ac:dyDescent="0.35">
      <c r="A172" s="148" t="s">
        <v>6</v>
      </c>
      <c r="B172" s="149" t="s">
        <v>6</v>
      </c>
      <c r="C172" s="150" t="s">
        <v>61</v>
      </c>
      <c r="D172" s="151" t="s">
        <v>6</v>
      </c>
      <c r="E172" s="151" t="s">
        <v>6</v>
      </c>
      <c r="F172" s="152" t="s">
        <v>6</v>
      </c>
      <c r="G172" s="153" t="s">
        <v>6</v>
      </c>
      <c r="H172" s="154"/>
      <c r="I172" s="155" t="s">
        <v>61</v>
      </c>
      <c r="J172" s="151" t="s">
        <v>6</v>
      </c>
      <c r="K172" s="151" t="s">
        <v>6</v>
      </c>
      <c r="L172" s="152" t="s">
        <v>6</v>
      </c>
      <c r="M172" s="156" t="s">
        <v>6</v>
      </c>
      <c r="N172" s="157"/>
      <c r="O172" s="158" t="str">
        <f t="shared" si="2"/>
        <v/>
      </c>
      <c r="P172" s="159" t="s">
        <v>6</v>
      </c>
      <c r="Q172" s="160" t="s">
        <v>6</v>
      </c>
      <c r="R172" s="151" t="s">
        <v>6</v>
      </c>
      <c r="S172" s="161" t="s">
        <v>6</v>
      </c>
      <c r="T172" s="162" t="s">
        <v>6</v>
      </c>
    </row>
    <row r="173" spans="1:20" x14ac:dyDescent="0.35">
      <c r="A173" s="148" t="s">
        <v>6</v>
      </c>
      <c r="B173" s="149" t="s">
        <v>6</v>
      </c>
      <c r="C173" s="150" t="s">
        <v>61</v>
      </c>
      <c r="D173" s="151" t="s">
        <v>6</v>
      </c>
      <c r="E173" s="151" t="s">
        <v>6</v>
      </c>
      <c r="F173" s="152" t="s">
        <v>6</v>
      </c>
      <c r="G173" s="153" t="s">
        <v>6</v>
      </c>
      <c r="H173" s="154"/>
      <c r="I173" s="155" t="s">
        <v>61</v>
      </c>
      <c r="J173" s="151" t="s">
        <v>6</v>
      </c>
      <c r="K173" s="151" t="s">
        <v>6</v>
      </c>
      <c r="L173" s="152" t="s">
        <v>6</v>
      </c>
      <c r="M173" s="156" t="s">
        <v>6</v>
      </c>
      <c r="N173" s="157"/>
      <c r="O173" s="158" t="str">
        <f t="shared" si="2"/>
        <v/>
      </c>
      <c r="P173" s="159" t="s">
        <v>6</v>
      </c>
      <c r="Q173" s="160" t="s">
        <v>6</v>
      </c>
      <c r="R173" s="151" t="s">
        <v>6</v>
      </c>
      <c r="S173" s="161" t="s">
        <v>6</v>
      </c>
      <c r="T173" s="162" t="s">
        <v>6</v>
      </c>
    </row>
    <row r="174" spans="1:20" x14ac:dyDescent="0.35">
      <c r="A174" s="148" t="s">
        <v>6</v>
      </c>
      <c r="B174" s="149" t="s">
        <v>6</v>
      </c>
      <c r="C174" s="150" t="s">
        <v>61</v>
      </c>
      <c r="D174" s="151" t="s">
        <v>6</v>
      </c>
      <c r="E174" s="151" t="s">
        <v>6</v>
      </c>
      <c r="F174" s="152" t="s">
        <v>6</v>
      </c>
      <c r="G174" s="153" t="s">
        <v>6</v>
      </c>
      <c r="H174" s="154"/>
      <c r="I174" s="155" t="s">
        <v>61</v>
      </c>
      <c r="J174" s="151" t="s">
        <v>6</v>
      </c>
      <c r="K174" s="151" t="s">
        <v>6</v>
      </c>
      <c r="L174" s="152" t="s">
        <v>6</v>
      </c>
      <c r="M174" s="156" t="s">
        <v>6</v>
      </c>
      <c r="N174" s="157"/>
      <c r="O174" s="158" t="str">
        <f t="shared" si="2"/>
        <v/>
      </c>
      <c r="P174" s="159" t="s">
        <v>6</v>
      </c>
      <c r="Q174" s="160" t="s">
        <v>6</v>
      </c>
      <c r="R174" s="151" t="s">
        <v>6</v>
      </c>
      <c r="S174" s="161" t="s">
        <v>6</v>
      </c>
      <c r="T174" s="162" t="s">
        <v>6</v>
      </c>
    </row>
    <row r="175" spans="1:20" x14ac:dyDescent="0.35">
      <c r="A175" s="148" t="s">
        <v>6</v>
      </c>
      <c r="B175" s="149" t="s">
        <v>6</v>
      </c>
      <c r="C175" s="150" t="s">
        <v>61</v>
      </c>
      <c r="D175" s="151" t="s">
        <v>6</v>
      </c>
      <c r="E175" s="151" t="s">
        <v>6</v>
      </c>
      <c r="F175" s="152" t="s">
        <v>6</v>
      </c>
      <c r="G175" s="153" t="s">
        <v>6</v>
      </c>
      <c r="H175" s="154"/>
      <c r="I175" s="155" t="s">
        <v>61</v>
      </c>
      <c r="J175" s="151" t="s">
        <v>6</v>
      </c>
      <c r="K175" s="151" t="s">
        <v>6</v>
      </c>
      <c r="L175" s="152" t="s">
        <v>6</v>
      </c>
      <c r="M175" s="156" t="s">
        <v>6</v>
      </c>
      <c r="N175" s="157"/>
      <c r="O175" s="158" t="str">
        <f t="shared" si="2"/>
        <v/>
      </c>
      <c r="P175" s="159" t="s">
        <v>6</v>
      </c>
      <c r="Q175" s="160" t="s">
        <v>6</v>
      </c>
      <c r="R175" s="151" t="s">
        <v>6</v>
      </c>
      <c r="S175" s="161" t="s">
        <v>6</v>
      </c>
      <c r="T175" s="162" t="s">
        <v>6</v>
      </c>
    </row>
    <row r="176" spans="1:20" x14ac:dyDescent="0.35">
      <c r="A176" s="148" t="s">
        <v>6</v>
      </c>
      <c r="B176" s="149" t="s">
        <v>6</v>
      </c>
      <c r="C176" s="150" t="s">
        <v>61</v>
      </c>
      <c r="D176" s="151" t="s">
        <v>6</v>
      </c>
      <c r="E176" s="151" t="s">
        <v>6</v>
      </c>
      <c r="F176" s="152" t="s">
        <v>6</v>
      </c>
      <c r="G176" s="153" t="s">
        <v>6</v>
      </c>
      <c r="H176" s="154"/>
      <c r="I176" s="155" t="s">
        <v>61</v>
      </c>
      <c r="J176" s="151" t="s">
        <v>6</v>
      </c>
      <c r="K176" s="151" t="s">
        <v>6</v>
      </c>
      <c r="L176" s="152" t="s">
        <v>6</v>
      </c>
      <c r="M176" s="156" t="s">
        <v>6</v>
      </c>
      <c r="N176" s="157"/>
      <c r="O176" s="158" t="str">
        <f t="shared" si="2"/>
        <v/>
      </c>
      <c r="P176" s="159" t="s">
        <v>6</v>
      </c>
      <c r="Q176" s="160" t="s">
        <v>6</v>
      </c>
      <c r="R176" s="151" t="s">
        <v>6</v>
      </c>
      <c r="S176" s="161" t="s">
        <v>6</v>
      </c>
      <c r="T176" s="162" t="s">
        <v>6</v>
      </c>
    </row>
    <row r="177" spans="1:20" x14ac:dyDescent="0.35">
      <c r="A177" s="148" t="s">
        <v>6</v>
      </c>
      <c r="B177" s="149" t="s">
        <v>6</v>
      </c>
      <c r="C177" s="150" t="s">
        <v>61</v>
      </c>
      <c r="D177" s="151" t="s">
        <v>6</v>
      </c>
      <c r="E177" s="151" t="s">
        <v>6</v>
      </c>
      <c r="F177" s="152" t="s">
        <v>6</v>
      </c>
      <c r="G177" s="153" t="s">
        <v>6</v>
      </c>
      <c r="H177" s="154"/>
      <c r="I177" s="155" t="s">
        <v>61</v>
      </c>
      <c r="J177" s="151" t="s">
        <v>6</v>
      </c>
      <c r="K177" s="151" t="s">
        <v>6</v>
      </c>
      <c r="L177" s="152" t="s">
        <v>6</v>
      </c>
      <c r="M177" s="156" t="s">
        <v>6</v>
      </c>
      <c r="N177" s="157"/>
      <c r="O177" s="158" t="str">
        <f t="shared" si="2"/>
        <v/>
      </c>
      <c r="P177" s="159" t="s">
        <v>6</v>
      </c>
      <c r="Q177" s="160" t="s">
        <v>6</v>
      </c>
      <c r="R177" s="151" t="s">
        <v>6</v>
      </c>
      <c r="S177" s="161" t="s">
        <v>6</v>
      </c>
      <c r="T177" s="162" t="s">
        <v>6</v>
      </c>
    </row>
    <row r="178" spans="1:20" x14ac:dyDescent="0.35">
      <c r="A178" s="148" t="s">
        <v>6</v>
      </c>
      <c r="B178" s="149" t="s">
        <v>6</v>
      </c>
      <c r="C178" s="150" t="s">
        <v>61</v>
      </c>
      <c r="D178" s="151" t="s">
        <v>6</v>
      </c>
      <c r="E178" s="151" t="s">
        <v>6</v>
      </c>
      <c r="F178" s="152" t="s">
        <v>6</v>
      </c>
      <c r="G178" s="153" t="s">
        <v>6</v>
      </c>
      <c r="H178" s="154"/>
      <c r="I178" s="155" t="s">
        <v>61</v>
      </c>
      <c r="J178" s="151" t="s">
        <v>6</v>
      </c>
      <c r="K178" s="151" t="s">
        <v>6</v>
      </c>
      <c r="L178" s="152" t="s">
        <v>6</v>
      </c>
      <c r="M178" s="156" t="s">
        <v>6</v>
      </c>
      <c r="N178" s="157"/>
      <c r="O178" s="158" t="str">
        <f t="shared" si="2"/>
        <v/>
      </c>
      <c r="P178" s="159" t="s">
        <v>6</v>
      </c>
      <c r="Q178" s="160" t="s">
        <v>6</v>
      </c>
      <c r="R178" s="151" t="s">
        <v>6</v>
      </c>
      <c r="S178" s="161" t="s">
        <v>6</v>
      </c>
      <c r="T178" s="162" t="s">
        <v>6</v>
      </c>
    </row>
    <row r="179" spans="1:20" x14ac:dyDescent="0.35">
      <c r="A179" s="148" t="s">
        <v>6</v>
      </c>
      <c r="B179" s="149" t="s">
        <v>6</v>
      </c>
      <c r="C179" s="150" t="s">
        <v>61</v>
      </c>
      <c r="D179" s="151" t="s">
        <v>6</v>
      </c>
      <c r="E179" s="151" t="s">
        <v>6</v>
      </c>
      <c r="F179" s="152" t="s">
        <v>6</v>
      </c>
      <c r="G179" s="153" t="s">
        <v>6</v>
      </c>
      <c r="H179" s="154"/>
      <c r="I179" s="155" t="s">
        <v>61</v>
      </c>
      <c r="J179" s="151" t="s">
        <v>6</v>
      </c>
      <c r="K179" s="151" t="s">
        <v>6</v>
      </c>
      <c r="L179" s="152" t="s">
        <v>6</v>
      </c>
      <c r="M179" s="156" t="s">
        <v>6</v>
      </c>
      <c r="N179" s="157"/>
      <c r="O179" s="158" t="str">
        <f t="shared" si="2"/>
        <v/>
      </c>
      <c r="P179" s="159" t="s">
        <v>6</v>
      </c>
      <c r="Q179" s="160" t="s">
        <v>6</v>
      </c>
      <c r="R179" s="151" t="s">
        <v>6</v>
      </c>
      <c r="S179" s="161" t="s">
        <v>6</v>
      </c>
      <c r="T179" s="162" t="s">
        <v>6</v>
      </c>
    </row>
    <row r="180" spans="1:20" x14ac:dyDescent="0.35">
      <c r="A180" s="148" t="s">
        <v>6</v>
      </c>
      <c r="B180" s="149" t="s">
        <v>6</v>
      </c>
      <c r="C180" s="150" t="s">
        <v>61</v>
      </c>
      <c r="D180" s="151" t="s">
        <v>6</v>
      </c>
      <c r="E180" s="151" t="s">
        <v>6</v>
      </c>
      <c r="F180" s="152" t="s">
        <v>6</v>
      </c>
      <c r="G180" s="153" t="s">
        <v>6</v>
      </c>
      <c r="H180" s="154"/>
      <c r="I180" s="155" t="s">
        <v>61</v>
      </c>
      <c r="J180" s="151" t="s">
        <v>6</v>
      </c>
      <c r="K180" s="151" t="s">
        <v>6</v>
      </c>
      <c r="L180" s="152" t="s">
        <v>6</v>
      </c>
      <c r="M180" s="156" t="s">
        <v>6</v>
      </c>
      <c r="N180" s="157"/>
      <c r="O180" s="158" t="str">
        <f t="shared" si="2"/>
        <v/>
      </c>
      <c r="P180" s="159" t="s">
        <v>6</v>
      </c>
      <c r="Q180" s="160" t="s">
        <v>6</v>
      </c>
      <c r="R180" s="151" t="s">
        <v>6</v>
      </c>
      <c r="S180" s="161" t="s">
        <v>6</v>
      </c>
      <c r="T180" s="162" t="s">
        <v>6</v>
      </c>
    </row>
    <row r="181" spans="1:20" x14ac:dyDescent="0.35">
      <c r="A181" s="148" t="s">
        <v>6</v>
      </c>
      <c r="B181" s="149" t="s">
        <v>6</v>
      </c>
      <c r="C181" s="150" t="s">
        <v>61</v>
      </c>
      <c r="D181" s="151" t="s">
        <v>6</v>
      </c>
      <c r="E181" s="151" t="s">
        <v>6</v>
      </c>
      <c r="F181" s="152" t="s">
        <v>6</v>
      </c>
      <c r="G181" s="153" t="s">
        <v>6</v>
      </c>
      <c r="H181" s="154"/>
      <c r="I181" s="155" t="s">
        <v>61</v>
      </c>
      <c r="J181" s="151" t="s">
        <v>6</v>
      </c>
      <c r="K181" s="151" t="s">
        <v>6</v>
      </c>
      <c r="L181" s="152" t="s">
        <v>6</v>
      </c>
      <c r="M181" s="156" t="s">
        <v>6</v>
      </c>
      <c r="N181" s="157"/>
      <c r="O181" s="158" t="str">
        <f t="shared" si="2"/>
        <v/>
      </c>
      <c r="P181" s="159" t="s">
        <v>6</v>
      </c>
      <c r="Q181" s="160" t="s">
        <v>6</v>
      </c>
      <c r="R181" s="151" t="s">
        <v>6</v>
      </c>
      <c r="S181" s="161" t="s">
        <v>6</v>
      </c>
      <c r="T181" s="162" t="s">
        <v>6</v>
      </c>
    </row>
    <row r="182" spans="1:20" x14ac:dyDescent="0.35">
      <c r="A182" s="148" t="s">
        <v>6</v>
      </c>
      <c r="B182" s="149" t="s">
        <v>6</v>
      </c>
      <c r="C182" s="150" t="s">
        <v>61</v>
      </c>
      <c r="D182" s="151" t="s">
        <v>6</v>
      </c>
      <c r="E182" s="151" t="s">
        <v>6</v>
      </c>
      <c r="F182" s="152" t="s">
        <v>6</v>
      </c>
      <c r="G182" s="153" t="s">
        <v>6</v>
      </c>
      <c r="H182" s="154"/>
      <c r="I182" s="155" t="s">
        <v>61</v>
      </c>
      <c r="J182" s="151" t="s">
        <v>6</v>
      </c>
      <c r="K182" s="151" t="s">
        <v>6</v>
      </c>
      <c r="L182" s="152" t="s">
        <v>6</v>
      </c>
      <c r="M182" s="156" t="s">
        <v>6</v>
      </c>
      <c r="N182" s="157"/>
      <c r="O182" s="158" t="str">
        <f t="shared" si="2"/>
        <v/>
      </c>
      <c r="P182" s="159" t="s">
        <v>6</v>
      </c>
      <c r="Q182" s="160" t="s">
        <v>6</v>
      </c>
      <c r="R182" s="151" t="s">
        <v>6</v>
      </c>
      <c r="S182" s="161" t="s">
        <v>6</v>
      </c>
      <c r="T182" s="162" t="s">
        <v>6</v>
      </c>
    </row>
    <row r="183" spans="1:20" x14ac:dyDescent="0.35">
      <c r="A183" s="148" t="s">
        <v>6</v>
      </c>
      <c r="B183" s="149" t="s">
        <v>6</v>
      </c>
      <c r="C183" s="150" t="s">
        <v>61</v>
      </c>
      <c r="D183" s="151" t="s">
        <v>6</v>
      </c>
      <c r="E183" s="151" t="s">
        <v>6</v>
      </c>
      <c r="F183" s="152" t="s">
        <v>6</v>
      </c>
      <c r="G183" s="153" t="s">
        <v>6</v>
      </c>
      <c r="H183" s="154"/>
      <c r="I183" s="155" t="s">
        <v>61</v>
      </c>
      <c r="J183" s="151" t="s">
        <v>6</v>
      </c>
      <c r="K183" s="151" t="s">
        <v>6</v>
      </c>
      <c r="L183" s="152" t="s">
        <v>6</v>
      </c>
      <c r="M183" s="156" t="s">
        <v>6</v>
      </c>
      <c r="N183" s="157"/>
      <c r="O183" s="158" t="str">
        <f t="shared" si="2"/>
        <v/>
      </c>
      <c r="P183" s="159" t="s">
        <v>6</v>
      </c>
      <c r="Q183" s="160" t="s">
        <v>6</v>
      </c>
      <c r="R183" s="151" t="s">
        <v>6</v>
      </c>
      <c r="S183" s="161" t="s">
        <v>6</v>
      </c>
      <c r="T183" s="162" t="s">
        <v>6</v>
      </c>
    </row>
    <row r="184" spans="1:20" x14ac:dyDescent="0.35">
      <c r="A184" s="148" t="s">
        <v>6</v>
      </c>
      <c r="B184" s="149" t="s">
        <v>6</v>
      </c>
      <c r="C184" s="150" t="s">
        <v>61</v>
      </c>
      <c r="D184" s="151" t="s">
        <v>6</v>
      </c>
      <c r="E184" s="151" t="s">
        <v>6</v>
      </c>
      <c r="F184" s="152" t="s">
        <v>6</v>
      </c>
      <c r="G184" s="153" t="s">
        <v>6</v>
      </c>
      <c r="H184" s="154"/>
      <c r="I184" s="155" t="s">
        <v>61</v>
      </c>
      <c r="J184" s="151" t="s">
        <v>6</v>
      </c>
      <c r="K184" s="151" t="s">
        <v>6</v>
      </c>
      <c r="L184" s="152" t="s">
        <v>6</v>
      </c>
      <c r="M184" s="156" t="s">
        <v>6</v>
      </c>
      <c r="N184" s="157"/>
      <c r="O184" s="158" t="str">
        <f t="shared" si="2"/>
        <v/>
      </c>
      <c r="P184" s="159" t="s">
        <v>6</v>
      </c>
      <c r="Q184" s="160" t="s">
        <v>6</v>
      </c>
      <c r="R184" s="151" t="s">
        <v>6</v>
      </c>
      <c r="S184" s="161" t="s">
        <v>6</v>
      </c>
      <c r="T184" s="162" t="s">
        <v>6</v>
      </c>
    </row>
    <row r="185" spans="1:20" x14ac:dyDescent="0.35">
      <c r="A185" s="148" t="s">
        <v>6</v>
      </c>
      <c r="B185" s="149" t="s">
        <v>6</v>
      </c>
      <c r="C185" s="150" t="s">
        <v>61</v>
      </c>
      <c r="D185" s="151" t="s">
        <v>6</v>
      </c>
      <c r="E185" s="151" t="s">
        <v>6</v>
      </c>
      <c r="F185" s="152" t="s">
        <v>6</v>
      </c>
      <c r="G185" s="153" t="s">
        <v>6</v>
      </c>
      <c r="H185" s="154"/>
      <c r="I185" s="155" t="s">
        <v>61</v>
      </c>
      <c r="J185" s="151" t="s">
        <v>6</v>
      </c>
      <c r="K185" s="151" t="s">
        <v>6</v>
      </c>
      <c r="L185" s="152" t="s">
        <v>6</v>
      </c>
      <c r="M185" s="156" t="s">
        <v>6</v>
      </c>
      <c r="N185" s="157"/>
      <c r="O185" s="158" t="str">
        <f t="shared" si="2"/>
        <v/>
      </c>
      <c r="P185" s="159" t="s">
        <v>6</v>
      </c>
      <c r="Q185" s="160" t="s">
        <v>6</v>
      </c>
      <c r="R185" s="151" t="s">
        <v>6</v>
      </c>
      <c r="S185" s="161" t="s">
        <v>6</v>
      </c>
      <c r="T185" s="162" t="s">
        <v>6</v>
      </c>
    </row>
    <row r="186" spans="1:20" x14ac:dyDescent="0.35">
      <c r="A186" s="148" t="s">
        <v>6</v>
      </c>
      <c r="B186" s="149" t="s">
        <v>6</v>
      </c>
      <c r="C186" s="150" t="s">
        <v>61</v>
      </c>
      <c r="D186" s="151" t="s">
        <v>6</v>
      </c>
      <c r="E186" s="151" t="s">
        <v>6</v>
      </c>
      <c r="F186" s="152" t="s">
        <v>6</v>
      </c>
      <c r="G186" s="153" t="s">
        <v>6</v>
      </c>
      <c r="H186" s="154"/>
      <c r="I186" s="155" t="s">
        <v>61</v>
      </c>
      <c r="J186" s="151" t="s">
        <v>6</v>
      </c>
      <c r="K186" s="151" t="s">
        <v>6</v>
      </c>
      <c r="L186" s="152" t="s">
        <v>6</v>
      </c>
      <c r="M186" s="156" t="s">
        <v>6</v>
      </c>
      <c r="N186" s="157"/>
      <c r="O186" s="158" t="str">
        <f t="shared" si="2"/>
        <v/>
      </c>
      <c r="P186" s="159" t="s">
        <v>6</v>
      </c>
      <c r="Q186" s="160" t="s">
        <v>6</v>
      </c>
      <c r="R186" s="151" t="s">
        <v>6</v>
      </c>
      <c r="S186" s="161" t="s">
        <v>6</v>
      </c>
      <c r="T186" s="162" t="s">
        <v>6</v>
      </c>
    </row>
    <row r="187" spans="1:20" x14ac:dyDescent="0.35">
      <c r="A187" s="148" t="s">
        <v>6</v>
      </c>
      <c r="B187" s="149" t="s">
        <v>6</v>
      </c>
      <c r="C187" s="150" t="s">
        <v>61</v>
      </c>
      <c r="D187" s="151" t="s">
        <v>6</v>
      </c>
      <c r="E187" s="151" t="s">
        <v>6</v>
      </c>
      <c r="F187" s="152" t="s">
        <v>6</v>
      </c>
      <c r="G187" s="153" t="s">
        <v>6</v>
      </c>
      <c r="H187" s="154"/>
      <c r="I187" s="155" t="s">
        <v>61</v>
      </c>
      <c r="J187" s="151" t="s">
        <v>6</v>
      </c>
      <c r="K187" s="151" t="s">
        <v>6</v>
      </c>
      <c r="L187" s="152" t="s">
        <v>6</v>
      </c>
      <c r="M187" s="156" t="s">
        <v>6</v>
      </c>
      <c r="N187" s="157"/>
      <c r="O187" s="158" t="str">
        <f t="shared" si="2"/>
        <v/>
      </c>
      <c r="P187" s="159" t="s">
        <v>6</v>
      </c>
      <c r="Q187" s="160" t="s">
        <v>6</v>
      </c>
      <c r="R187" s="151" t="s">
        <v>6</v>
      </c>
      <c r="S187" s="161" t="s">
        <v>6</v>
      </c>
      <c r="T187" s="162" t="s">
        <v>6</v>
      </c>
    </row>
    <row r="188" spans="1:20" x14ac:dyDescent="0.35">
      <c r="A188" s="148" t="s">
        <v>6</v>
      </c>
      <c r="B188" s="149" t="s">
        <v>6</v>
      </c>
      <c r="C188" s="150" t="s">
        <v>61</v>
      </c>
      <c r="D188" s="151" t="s">
        <v>6</v>
      </c>
      <c r="E188" s="151" t="s">
        <v>6</v>
      </c>
      <c r="F188" s="152" t="s">
        <v>6</v>
      </c>
      <c r="G188" s="153" t="s">
        <v>6</v>
      </c>
      <c r="H188" s="154"/>
      <c r="I188" s="155" t="s">
        <v>61</v>
      </c>
      <c r="J188" s="151" t="s">
        <v>6</v>
      </c>
      <c r="K188" s="151" t="s">
        <v>6</v>
      </c>
      <c r="L188" s="152" t="s">
        <v>6</v>
      </c>
      <c r="M188" s="156" t="s">
        <v>6</v>
      </c>
      <c r="N188" s="157"/>
      <c r="O188" s="158" t="str">
        <f t="shared" si="2"/>
        <v/>
      </c>
      <c r="P188" s="159" t="s">
        <v>6</v>
      </c>
      <c r="Q188" s="160" t="s">
        <v>6</v>
      </c>
      <c r="R188" s="151" t="s">
        <v>6</v>
      </c>
      <c r="S188" s="161" t="s">
        <v>6</v>
      </c>
      <c r="T188" s="162" t="s">
        <v>6</v>
      </c>
    </row>
    <row r="189" spans="1:20" x14ac:dyDescent="0.35">
      <c r="A189" s="148" t="s">
        <v>6</v>
      </c>
      <c r="B189" s="149" t="s">
        <v>6</v>
      </c>
      <c r="C189" s="150" t="s">
        <v>61</v>
      </c>
      <c r="D189" s="151" t="s">
        <v>6</v>
      </c>
      <c r="E189" s="151" t="s">
        <v>6</v>
      </c>
      <c r="F189" s="152" t="s">
        <v>6</v>
      </c>
      <c r="G189" s="153" t="s">
        <v>6</v>
      </c>
      <c r="H189" s="154"/>
      <c r="I189" s="155" t="s">
        <v>61</v>
      </c>
      <c r="J189" s="151" t="s">
        <v>6</v>
      </c>
      <c r="K189" s="151" t="s">
        <v>6</v>
      </c>
      <c r="L189" s="152" t="s">
        <v>6</v>
      </c>
      <c r="M189" s="156" t="s">
        <v>6</v>
      </c>
      <c r="N189" s="157"/>
      <c r="O189" s="158" t="str">
        <f t="shared" si="2"/>
        <v/>
      </c>
      <c r="P189" s="159" t="s">
        <v>6</v>
      </c>
      <c r="Q189" s="160" t="s">
        <v>6</v>
      </c>
      <c r="R189" s="151" t="s">
        <v>6</v>
      </c>
      <c r="S189" s="161" t="s">
        <v>6</v>
      </c>
      <c r="T189" s="162" t="s">
        <v>6</v>
      </c>
    </row>
    <row r="190" spans="1:20" x14ac:dyDescent="0.35">
      <c r="A190" s="148" t="s">
        <v>6</v>
      </c>
      <c r="B190" s="149" t="s">
        <v>6</v>
      </c>
      <c r="C190" s="150" t="s">
        <v>61</v>
      </c>
      <c r="D190" s="151" t="s">
        <v>6</v>
      </c>
      <c r="E190" s="151" t="s">
        <v>6</v>
      </c>
      <c r="F190" s="152" t="s">
        <v>6</v>
      </c>
      <c r="G190" s="153" t="s">
        <v>6</v>
      </c>
      <c r="H190" s="154"/>
      <c r="I190" s="155" t="s">
        <v>61</v>
      </c>
      <c r="J190" s="151" t="s">
        <v>6</v>
      </c>
      <c r="K190" s="151" t="s">
        <v>6</v>
      </c>
      <c r="L190" s="152" t="s">
        <v>6</v>
      </c>
      <c r="M190" s="156" t="s">
        <v>6</v>
      </c>
      <c r="N190" s="157"/>
      <c r="O190" s="158" t="str">
        <f t="shared" si="2"/>
        <v/>
      </c>
      <c r="P190" s="159" t="s">
        <v>6</v>
      </c>
      <c r="Q190" s="160" t="s">
        <v>6</v>
      </c>
      <c r="R190" s="151" t="s">
        <v>6</v>
      </c>
      <c r="S190" s="161" t="s">
        <v>6</v>
      </c>
      <c r="T190" s="162" t="s">
        <v>6</v>
      </c>
    </row>
    <row r="191" spans="1:20" x14ac:dyDescent="0.35">
      <c r="A191" s="148" t="s">
        <v>6</v>
      </c>
      <c r="B191" s="149" t="s">
        <v>6</v>
      </c>
      <c r="C191" s="150" t="s">
        <v>61</v>
      </c>
      <c r="D191" s="151" t="s">
        <v>6</v>
      </c>
      <c r="E191" s="151" t="s">
        <v>6</v>
      </c>
      <c r="F191" s="152" t="s">
        <v>6</v>
      </c>
      <c r="G191" s="153" t="s">
        <v>6</v>
      </c>
      <c r="H191" s="154"/>
      <c r="I191" s="155" t="s">
        <v>61</v>
      </c>
      <c r="J191" s="151" t="s">
        <v>6</v>
      </c>
      <c r="K191" s="151" t="s">
        <v>6</v>
      </c>
      <c r="L191" s="152" t="s">
        <v>6</v>
      </c>
      <c r="M191" s="156" t="s">
        <v>6</v>
      </c>
      <c r="N191" s="157"/>
      <c r="O191" s="158" t="str">
        <f t="shared" si="2"/>
        <v/>
      </c>
      <c r="P191" s="159" t="s">
        <v>6</v>
      </c>
      <c r="Q191" s="160" t="s">
        <v>6</v>
      </c>
      <c r="R191" s="151" t="s">
        <v>6</v>
      </c>
      <c r="S191" s="161" t="s">
        <v>6</v>
      </c>
      <c r="T191" s="162" t="s">
        <v>6</v>
      </c>
    </row>
    <row r="192" spans="1:20" x14ac:dyDescent="0.35">
      <c r="A192" s="148" t="s">
        <v>6</v>
      </c>
      <c r="B192" s="149" t="s">
        <v>6</v>
      </c>
      <c r="C192" s="150" t="s">
        <v>61</v>
      </c>
      <c r="D192" s="151" t="s">
        <v>6</v>
      </c>
      <c r="E192" s="151" t="s">
        <v>6</v>
      </c>
      <c r="F192" s="152" t="s">
        <v>6</v>
      </c>
      <c r="G192" s="153" t="s">
        <v>6</v>
      </c>
      <c r="H192" s="154"/>
      <c r="I192" s="155" t="s">
        <v>61</v>
      </c>
      <c r="J192" s="151" t="s">
        <v>6</v>
      </c>
      <c r="K192" s="151" t="s">
        <v>6</v>
      </c>
      <c r="L192" s="152" t="s">
        <v>6</v>
      </c>
      <c r="M192" s="156" t="s">
        <v>6</v>
      </c>
      <c r="N192" s="157"/>
      <c r="O192" s="158" t="str">
        <f t="shared" si="2"/>
        <v/>
      </c>
      <c r="P192" s="159" t="s">
        <v>6</v>
      </c>
      <c r="Q192" s="160" t="s">
        <v>6</v>
      </c>
      <c r="R192" s="151" t="s">
        <v>6</v>
      </c>
      <c r="S192" s="161" t="s">
        <v>6</v>
      </c>
      <c r="T192" s="162" t="s">
        <v>6</v>
      </c>
    </row>
    <row r="193" spans="1:20" x14ac:dyDescent="0.35">
      <c r="A193" s="148" t="s">
        <v>6</v>
      </c>
      <c r="B193" s="149" t="s">
        <v>6</v>
      </c>
      <c r="C193" s="150" t="s">
        <v>61</v>
      </c>
      <c r="D193" s="151" t="s">
        <v>6</v>
      </c>
      <c r="E193" s="151" t="s">
        <v>6</v>
      </c>
      <c r="F193" s="152" t="s">
        <v>6</v>
      </c>
      <c r="G193" s="153" t="s">
        <v>6</v>
      </c>
      <c r="H193" s="154"/>
      <c r="I193" s="155" t="s">
        <v>61</v>
      </c>
      <c r="J193" s="151" t="s">
        <v>6</v>
      </c>
      <c r="K193" s="151" t="s">
        <v>6</v>
      </c>
      <c r="L193" s="152" t="s">
        <v>6</v>
      </c>
      <c r="M193" s="156" t="s">
        <v>6</v>
      </c>
      <c r="N193" s="157"/>
      <c r="O193" s="158" t="str">
        <f t="shared" si="2"/>
        <v/>
      </c>
      <c r="P193" s="159" t="s">
        <v>6</v>
      </c>
      <c r="Q193" s="160" t="s">
        <v>6</v>
      </c>
      <c r="R193" s="151" t="s">
        <v>6</v>
      </c>
      <c r="S193" s="161" t="s">
        <v>6</v>
      </c>
      <c r="T193" s="162" t="s">
        <v>6</v>
      </c>
    </row>
    <row r="194" spans="1:20" x14ac:dyDescent="0.35">
      <c r="A194" s="148" t="s">
        <v>6</v>
      </c>
      <c r="B194" s="149" t="s">
        <v>6</v>
      </c>
      <c r="C194" s="150" t="s">
        <v>61</v>
      </c>
      <c r="D194" s="151" t="s">
        <v>6</v>
      </c>
      <c r="E194" s="151" t="s">
        <v>6</v>
      </c>
      <c r="F194" s="152" t="s">
        <v>6</v>
      </c>
      <c r="G194" s="153" t="s">
        <v>6</v>
      </c>
      <c r="H194" s="154"/>
      <c r="I194" s="155" t="s">
        <v>61</v>
      </c>
      <c r="J194" s="151" t="s">
        <v>6</v>
      </c>
      <c r="K194" s="151" t="s">
        <v>6</v>
      </c>
      <c r="L194" s="152" t="s">
        <v>6</v>
      </c>
      <c r="M194" s="156" t="s">
        <v>6</v>
      </c>
      <c r="N194" s="157"/>
      <c r="O194" s="158" t="str">
        <f t="shared" si="2"/>
        <v/>
      </c>
      <c r="P194" s="159" t="s">
        <v>6</v>
      </c>
      <c r="Q194" s="160" t="s">
        <v>6</v>
      </c>
      <c r="R194" s="151" t="s">
        <v>6</v>
      </c>
      <c r="S194" s="161" t="s">
        <v>6</v>
      </c>
      <c r="T194" s="162" t="s">
        <v>6</v>
      </c>
    </row>
    <row r="195" spans="1:20" x14ac:dyDescent="0.35">
      <c r="A195" s="148" t="s">
        <v>6</v>
      </c>
      <c r="B195" s="149" t="s">
        <v>6</v>
      </c>
      <c r="C195" s="150" t="s">
        <v>61</v>
      </c>
      <c r="D195" s="151" t="s">
        <v>6</v>
      </c>
      <c r="E195" s="151" t="s">
        <v>6</v>
      </c>
      <c r="F195" s="152" t="s">
        <v>6</v>
      </c>
      <c r="G195" s="153" t="s">
        <v>6</v>
      </c>
      <c r="H195" s="154"/>
      <c r="I195" s="155" t="s">
        <v>61</v>
      </c>
      <c r="J195" s="151" t="s">
        <v>6</v>
      </c>
      <c r="K195" s="151" t="s">
        <v>6</v>
      </c>
      <c r="L195" s="152" t="s">
        <v>6</v>
      </c>
      <c r="M195" s="156" t="s">
        <v>6</v>
      </c>
      <c r="N195" s="157"/>
      <c r="O195" s="158" t="str">
        <f t="shared" ref="O195:O200" si="3">IF(OR(D195="",D195="-",J195="",J195="-"),"",D195-J195)</f>
        <v/>
      </c>
      <c r="P195" s="159" t="s">
        <v>6</v>
      </c>
      <c r="Q195" s="160" t="s">
        <v>6</v>
      </c>
      <c r="R195" s="151" t="s">
        <v>6</v>
      </c>
      <c r="S195" s="161" t="s">
        <v>6</v>
      </c>
      <c r="T195" s="162" t="s">
        <v>6</v>
      </c>
    </row>
    <row r="196" spans="1:20" x14ac:dyDescent="0.35">
      <c r="A196" s="148" t="s">
        <v>6</v>
      </c>
      <c r="B196" s="149" t="s">
        <v>6</v>
      </c>
      <c r="C196" s="150" t="s">
        <v>61</v>
      </c>
      <c r="D196" s="151" t="s">
        <v>6</v>
      </c>
      <c r="E196" s="151" t="s">
        <v>6</v>
      </c>
      <c r="F196" s="152" t="s">
        <v>6</v>
      </c>
      <c r="G196" s="153" t="s">
        <v>6</v>
      </c>
      <c r="H196" s="154"/>
      <c r="I196" s="155" t="s">
        <v>61</v>
      </c>
      <c r="J196" s="151" t="s">
        <v>6</v>
      </c>
      <c r="K196" s="151" t="s">
        <v>6</v>
      </c>
      <c r="L196" s="152" t="s">
        <v>6</v>
      </c>
      <c r="M196" s="156" t="s">
        <v>6</v>
      </c>
      <c r="N196" s="157"/>
      <c r="O196" s="158" t="str">
        <f t="shared" si="3"/>
        <v/>
      </c>
      <c r="P196" s="159" t="s">
        <v>6</v>
      </c>
      <c r="Q196" s="160" t="s">
        <v>6</v>
      </c>
      <c r="R196" s="151" t="s">
        <v>6</v>
      </c>
      <c r="S196" s="161" t="s">
        <v>6</v>
      </c>
      <c r="T196" s="162" t="s">
        <v>6</v>
      </c>
    </row>
    <row r="197" spans="1:20" x14ac:dyDescent="0.35">
      <c r="A197" s="148" t="s">
        <v>6</v>
      </c>
      <c r="B197" s="149" t="s">
        <v>6</v>
      </c>
      <c r="C197" s="150" t="s">
        <v>61</v>
      </c>
      <c r="D197" s="151" t="s">
        <v>6</v>
      </c>
      <c r="E197" s="151" t="s">
        <v>6</v>
      </c>
      <c r="F197" s="152" t="s">
        <v>6</v>
      </c>
      <c r="G197" s="153" t="s">
        <v>6</v>
      </c>
      <c r="H197" s="154"/>
      <c r="I197" s="155" t="s">
        <v>61</v>
      </c>
      <c r="J197" s="151" t="s">
        <v>6</v>
      </c>
      <c r="K197" s="151" t="s">
        <v>6</v>
      </c>
      <c r="L197" s="152" t="s">
        <v>6</v>
      </c>
      <c r="M197" s="156" t="s">
        <v>6</v>
      </c>
      <c r="N197" s="157"/>
      <c r="O197" s="158" t="str">
        <f t="shared" si="3"/>
        <v/>
      </c>
      <c r="P197" s="159" t="s">
        <v>6</v>
      </c>
      <c r="Q197" s="160" t="s">
        <v>6</v>
      </c>
      <c r="R197" s="151" t="s">
        <v>6</v>
      </c>
      <c r="S197" s="161" t="s">
        <v>6</v>
      </c>
      <c r="T197" s="162" t="s">
        <v>6</v>
      </c>
    </row>
    <row r="198" spans="1:20" x14ac:dyDescent="0.35">
      <c r="A198" s="148" t="s">
        <v>6</v>
      </c>
      <c r="B198" s="149" t="s">
        <v>6</v>
      </c>
      <c r="C198" s="150" t="s">
        <v>61</v>
      </c>
      <c r="D198" s="151" t="s">
        <v>6</v>
      </c>
      <c r="E198" s="151" t="s">
        <v>6</v>
      </c>
      <c r="F198" s="152" t="s">
        <v>6</v>
      </c>
      <c r="G198" s="153" t="s">
        <v>6</v>
      </c>
      <c r="H198" s="154"/>
      <c r="I198" s="155" t="s">
        <v>61</v>
      </c>
      <c r="J198" s="151" t="s">
        <v>6</v>
      </c>
      <c r="K198" s="151" t="s">
        <v>6</v>
      </c>
      <c r="L198" s="152" t="s">
        <v>6</v>
      </c>
      <c r="M198" s="156" t="s">
        <v>6</v>
      </c>
      <c r="N198" s="157"/>
      <c r="O198" s="158" t="str">
        <f t="shared" si="3"/>
        <v/>
      </c>
      <c r="P198" s="159" t="s">
        <v>6</v>
      </c>
      <c r="Q198" s="160" t="s">
        <v>6</v>
      </c>
      <c r="R198" s="151" t="s">
        <v>6</v>
      </c>
      <c r="S198" s="161" t="s">
        <v>6</v>
      </c>
      <c r="T198" s="162" t="s">
        <v>6</v>
      </c>
    </row>
    <row r="199" spans="1:20" x14ac:dyDescent="0.35">
      <c r="A199" s="148" t="s">
        <v>6</v>
      </c>
      <c r="B199" s="149" t="s">
        <v>6</v>
      </c>
      <c r="C199" s="150" t="s">
        <v>61</v>
      </c>
      <c r="D199" s="151" t="s">
        <v>6</v>
      </c>
      <c r="E199" s="151" t="s">
        <v>6</v>
      </c>
      <c r="F199" s="152" t="s">
        <v>6</v>
      </c>
      <c r="G199" s="153" t="s">
        <v>6</v>
      </c>
      <c r="H199" s="154"/>
      <c r="I199" s="155" t="s">
        <v>61</v>
      </c>
      <c r="J199" s="151" t="s">
        <v>6</v>
      </c>
      <c r="K199" s="151" t="s">
        <v>6</v>
      </c>
      <c r="L199" s="152" t="s">
        <v>6</v>
      </c>
      <c r="M199" s="156" t="s">
        <v>6</v>
      </c>
      <c r="N199" s="157"/>
      <c r="O199" s="158" t="str">
        <f t="shared" si="3"/>
        <v/>
      </c>
      <c r="P199" s="159" t="s">
        <v>6</v>
      </c>
      <c r="Q199" s="160" t="s">
        <v>6</v>
      </c>
      <c r="R199" s="151" t="s">
        <v>6</v>
      </c>
      <c r="S199" s="161" t="s">
        <v>6</v>
      </c>
      <c r="T199" s="162" t="s">
        <v>6</v>
      </c>
    </row>
    <row r="200" spans="1:20" ht="15" thickBot="1" x14ac:dyDescent="0.4">
      <c r="A200" s="148" t="s">
        <v>6</v>
      </c>
      <c r="B200" s="149" t="s">
        <v>6</v>
      </c>
      <c r="C200" s="150" t="s">
        <v>61</v>
      </c>
      <c r="D200" s="151" t="s">
        <v>6</v>
      </c>
      <c r="E200" s="151" t="s">
        <v>6</v>
      </c>
      <c r="F200" s="152" t="s">
        <v>6</v>
      </c>
      <c r="G200" s="153" t="s">
        <v>6</v>
      </c>
      <c r="H200" s="154"/>
      <c r="I200" s="155" t="s">
        <v>61</v>
      </c>
      <c r="J200" s="151" t="s">
        <v>6</v>
      </c>
      <c r="K200" s="151" t="s">
        <v>6</v>
      </c>
      <c r="L200" s="152" t="s">
        <v>6</v>
      </c>
      <c r="M200" s="156" t="s">
        <v>6</v>
      </c>
      <c r="N200" s="157"/>
      <c r="O200" s="158" t="str">
        <f t="shared" si="3"/>
        <v/>
      </c>
      <c r="P200" s="159" t="s">
        <v>6</v>
      </c>
      <c r="Q200" s="160" t="s">
        <v>6</v>
      </c>
      <c r="R200" s="151" t="s">
        <v>6</v>
      </c>
      <c r="S200" s="161" t="s">
        <v>6</v>
      </c>
      <c r="T200" s="162" t="s">
        <v>6</v>
      </c>
    </row>
    <row r="201" spans="1:20" x14ac:dyDescent="0.35">
      <c r="A201" s="163" t="s">
        <v>92</v>
      </c>
      <c r="B201" s="164">
        <f>IF(SUM(B131:B200)=0,"-",AVERAGE(B131:B200))</f>
        <v>24</v>
      </c>
      <c r="C201" s="165" t="s">
        <v>61</v>
      </c>
      <c r="D201" s="166">
        <f>IF(SUM(D131:D200)=0,0,AVERAGE(D131:D200))</f>
        <v>70.264667238507954</v>
      </c>
      <c r="E201" s="166">
        <f>IF(SUM(E131:E200)=0,"-",AVERAGE(E131:E200))</f>
        <v>5.699951784951347</v>
      </c>
      <c r="F201" s="167">
        <f>IF(SUM(F131:F200)=0,"-",AVERAGE(F131:F200))</f>
        <v>6.384140559605191</v>
      </c>
      <c r="G201" s="168" t="str">
        <f>IF(SUM(G131:G200)=0,"-",AVERAGE(G131:G200))</f>
        <v>-</v>
      </c>
      <c r="H201" s="167"/>
      <c r="I201" s="169" t="s">
        <v>61</v>
      </c>
      <c r="J201" s="166">
        <f>IF(SUM(J131:J200)=0,0,AVERAGE(J131:J200))</f>
        <v>37.737823213849758</v>
      </c>
      <c r="K201" s="166">
        <f>IF(SUM(K131:K200)=0,"-",AVERAGE(K131:K200))</f>
        <v>3.5</v>
      </c>
      <c r="L201" s="167">
        <f>IF(SUM(L131:L200)=0,"-",AVERAGE(L131:L200))</f>
        <v>6.1081357683454254</v>
      </c>
      <c r="M201" s="167" t="str">
        <f>IF(SUM(M131:M200)=0,"-",AVERAGE(M131:M200))</f>
        <v>-</v>
      </c>
      <c r="N201" s="170"/>
      <c r="O201" s="171">
        <f t="shared" ref="O201:T201" si="4">IF(SUM(O131:O200)=0,"-",AVERAGE(O131:O200))</f>
        <v>32.52684402465821</v>
      </c>
      <c r="P201" s="168">
        <f t="shared" si="4"/>
        <v>0.27600479125976568</v>
      </c>
      <c r="Q201" s="167" t="str">
        <f t="shared" si="4"/>
        <v>-</v>
      </c>
      <c r="R201" s="167" t="str">
        <f t="shared" si="4"/>
        <v>-</v>
      </c>
      <c r="S201" s="172" t="str">
        <f t="shared" si="4"/>
        <v>-</v>
      </c>
      <c r="T201" s="173">
        <f t="shared" si="4"/>
        <v>0.21835964066641669</v>
      </c>
    </row>
    <row r="202" spans="1:20" ht="15" thickBot="1" x14ac:dyDescent="0.4">
      <c r="A202" s="174" t="s">
        <v>93</v>
      </c>
      <c r="B202" s="175">
        <f>SUM(B131:B200)</f>
        <v>672</v>
      </c>
      <c r="C202" s="174"/>
      <c r="D202" s="176"/>
      <c r="E202" s="176"/>
      <c r="F202" s="177">
        <f>SUM(F131:F200)</f>
        <v>178.75593566894534</v>
      </c>
      <c r="G202" s="178">
        <f>SUM(G131:G200)</f>
        <v>0</v>
      </c>
      <c r="H202" s="179"/>
      <c r="I202" s="176"/>
      <c r="J202" s="176"/>
      <c r="K202" s="176"/>
      <c r="L202" s="180">
        <f>SUM(L131:L200)</f>
        <v>171.0278015136719</v>
      </c>
      <c r="M202" s="181">
        <f>SUM(M131:M200)</f>
        <v>0</v>
      </c>
      <c r="N202" s="182"/>
      <c r="O202" s="174"/>
      <c r="P202" s="183">
        <f>SUM(P131:P200)</f>
        <v>7.7281341552734393</v>
      </c>
      <c r="Q202" s="179">
        <f>SUM(Q131:Q200)</f>
        <v>0</v>
      </c>
      <c r="R202" s="176">
        <f>SUM(R131:R200)</f>
        <v>0</v>
      </c>
      <c r="S202" s="182">
        <f>SUM(S131:S200)</f>
        <v>0</v>
      </c>
      <c r="T202" s="184">
        <f>SUM(T131:T200)</f>
        <v>6.1140699386596671</v>
      </c>
    </row>
    <row r="203" spans="1:20" x14ac:dyDescent="0.35">
      <c r="A203" s="93">
        <f>70-COUNTIF(A131:A200,"")</f>
        <v>28</v>
      </c>
      <c r="B203" s="93">
        <f>COUNT(B131:B200)</f>
        <v>28</v>
      </c>
      <c r="C203" s="93">
        <f>A203-B203</f>
        <v>0</v>
      </c>
      <c r="D203" s="93" t="s">
        <v>94</v>
      </c>
      <c r="E203" s="93">
        <v>8</v>
      </c>
      <c r="F203" s="94">
        <f>AVERAGE(F152:F158)</f>
        <v>6.3486066545758959</v>
      </c>
      <c r="G203" s="94"/>
      <c r="H203" s="93"/>
      <c r="I203" s="93"/>
      <c r="J203" s="93"/>
      <c r="K203" s="93"/>
      <c r="L203" s="94">
        <f>AVERAGE(L152:L158)</f>
        <v>6.0641348702567006</v>
      </c>
      <c r="M203" s="94"/>
      <c r="N203" s="113"/>
      <c r="O203" s="113"/>
      <c r="P203" s="94">
        <f>AVERAGE(P152:P158)</f>
        <v>0.28447178431919645</v>
      </c>
      <c r="Q203" s="94"/>
      <c r="R203" s="94"/>
      <c r="S203" s="113"/>
      <c r="T203" s="97">
        <f>AVERAGE(T152:T158)</f>
        <v>0.18764986310686368</v>
      </c>
    </row>
    <row r="204" spans="1:20" x14ac:dyDescent="0.35">
      <c r="A204" s="22" t="s">
        <v>95</v>
      </c>
      <c r="B204" s="22"/>
      <c r="C204" s="22"/>
      <c r="D204" s="22"/>
      <c r="E204" s="22"/>
      <c r="F204" s="98"/>
      <c r="G204" s="98"/>
      <c r="H204" s="22"/>
      <c r="I204" s="22"/>
      <c r="J204" s="22"/>
      <c r="K204" s="22"/>
      <c r="L204" s="98"/>
      <c r="M204" s="22"/>
      <c r="N204" s="22"/>
      <c r="O204" s="22"/>
      <c r="P204" s="98"/>
      <c r="Q204" s="22"/>
      <c r="R204" s="22"/>
      <c r="S204" s="22"/>
      <c r="T204" s="22">
        <v>0</v>
      </c>
    </row>
    <row r="205" spans="1:20" x14ac:dyDescent="0.35">
      <c r="A205" s="99" t="s">
        <v>96</v>
      </c>
      <c r="B205" s="99"/>
      <c r="C205" s="99"/>
      <c r="D205" s="99"/>
      <c r="E205" s="99"/>
      <c r="F205" s="100"/>
      <c r="G205" s="100"/>
      <c r="H205" s="99"/>
      <c r="I205" s="99"/>
      <c r="J205" s="99"/>
      <c r="K205" s="99"/>
      <c r="L205" s="100"/>
      <c r="M205" s="99"/>
      <c r="N205" s="99"/>
      <c r="O205" s="99"/>
      <c r="P205" s="100"/>
      <c r="Q205" s="99"/>
      <c r="R205" s="99"/>
      <c r="S205" s="99"/>
      <c r="T205" s="99">
        <v>0</v>
      </c>
    </row>
    <row r="206" spans="1:20" ht="15.5" x14ac:dyDescent="0.35">
      <c r="A206" s="104" t="s">
        <v>93</v>
      </c>
      <c r="B206" s="104"/>
      <c r="C206" s="104"/>
      <c r="D206" s="104"/>
      <c r="E206" s="104"/>
      <c r="F206" s="102"/>
      <c r="G206" s="102"/>
      <c r="H206" s="104"/>
      <c r="I206" s="104"/>
      <c r="J206" s="104"/>
      <c r="K206" s="104"/>
      <c r="L206" s="102"/>
      <c r="M206" s="104"/>
      <c r="N206" s="104"/>
      <c r="O206" s="104"/>
      <c r="P206" s="102"/>
      <c r="Q206" s="104"/>
      <c r="R206" s="104"/>
      <c r="S206" s="104"/>
      <c r="T206" s="104">
        <f>T202+T204-T205</f>
        <v>6.1140699386596671</v>
      </c>
    </row>
    <row r="207" spans="1:20" x14ac:dyDescent="0.35">
      <c r="A207" s="96"/>
      <c r="B207" s="96"/>
      <c r="C207" s="105"/>
      <c r="D207" s="105"/>
      <c r="E207" s="105"/>
      <c r="F207" s="96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96"/>
      <c r="S207" s="24"/>
      <c r="T207" s="114"/>
    </row>
    <row r="208" spans="1:20" x14ac:dyDescent="0.3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x14ac:dyDescent="0.35">
      <c r="A209" s="3" t="s">
        <v>99</v>
      </c>
      <c r="B209" s="3"/>
      <c r="C209" s="3"/>
      <c r="D209" s="3"/>
      <c r="E209" s="3"/>
      <c r="F209" s="17">
        <f>24*(B203)-B202-B126*24</f>
        <v>0</v>
      </c>
      <c r="G209" s="3" t="s">
        <v>100</v>
      </c>
      <c r="H209" s="3" t="s">
        <v>100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x14ac:dyDescent="0.35">
      <c r="A211" s="3" t="s">
        <v>134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 t="s">
        <v>104</v>
      </c>
      <c r="P211" s="3"/>
      <c r="Q211" s="3"/>
      <c r="R211" s="3"/>
      <c r="S211" s="3"/>
      <c r="T211" s="3"/>
    </row>
    <row r="212" spans="1:20" x14ac:dyDescent="0.35">
      <c r="A212" s="3" t="s">
        <v>103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 t="s">
        <v>104</v>
      </c>
      <c r="P212" s="3"/>
      <c r="Q212" s="3"/>
      <c r="R212" s="3"/>
      <c r="S212" s="3"/>
      <c r="T212" s="3"/>
    </row>
    <row r="213" spans="1:20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35">
      <c r="A214" s="3" t="s">
        <v>135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35">
      <c r="A215" s="3" t="s">
        <v>106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6" t="s">
        <v>107</v>
      </c>
    </row>
  </sheetData>
  <mergeCells count="6">
    <mergeCell ref="A110:O110"/>
    <mergeCell ref="C128:G128"/>
    <mergeCell ref="I128:M128"/>
    <mergeCell ref="A2:O2"/>
    <mergeCell ref="C22:G22"/>
    <mergeCell ref="I22:M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tabSelected="1" topLeftCell="A97" workbookViewId="0">
      <selection activeCell="U120" sqref="U120"/>
    </sheetView>
  </sheetViews>
  <sheetFormatPr defaultRowHeight="14.5" x14ac:dyDescent="0.35"/>
  <cols>
    <col min="6" max="6" width="13.26953125" customWidth="1"/>
  </cols>
  <sheetData>
    <row r="1" spans="1:21" x14ac:dyDescent="0.35">
      <c r="A1" s="1"/>
      <c r="B1" s="2"/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4"/>
      <c r="O1" s="3"/>
      <c r="P1" s="3"/>
      <c r="Q1" s="2"/>
      <c r="R1" s="2"/>
      <c r="S1" s="2"/>
      <c r="T1" s="26"/>
      <c r="U1" s="6" t="s">
        <v>0</v>
      </c>
    </row>
    <row r="2" spans="1:21" ht="17.5" x14ac:dyDescent="0.35">
      <c r="A2" s="193" t="s">
        <v>236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7"/>
      <c r="Q2" s="7"/>
      <c r="R2" s="7"/>
      <c r="S2" s="2"/>
      <c r="T2" s="26"/>
      <c r="U2" s="8" t="s">
        <v>2</v>
      </c>
    </row>
    <row r="3" spans="1:21" ht="18" x14ac:dyDescent="0.4">
      <c r="A3" s="9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2"/>
      <c r="Q3" s="2"/>
      <c r="R3" s="2"/>
      <c r="S3" s="2"/>
      <c r="T3" s="26"/>
      <c r="U3" s="10" t="s">
        <v>201</v>
      </c>
    </row>
    <row r="4" spans="1:21" ht="17.5" x14ac:dyDescent="0.35">
      <c r="A4" s="11" t="s">
        <v>5</v>
      </c>
      <c r="B4" s="12"/>
      <c r="C4" s="13" t="s">
        <v>138</v>
      </c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3"/>
      <c r="P4" s="12"/>
      <c r="Q4" s="2"/>
      <c r="R4" s="2"/>
      <c r="S4" s="2"/>
      <c r="T4" s="3"/>
      <c r="U4" s="10" t="s">
        <v>7</v>
      </c>
    </row>
    <row r="5" spans="1:21" ht="17.5" x14ac:dyDescent="0.35">
      <c r="A5" s="11" t="s">
        <v>8</v>
      </c>
      <c r="B5" s="3"/>
      <c r="C5" s="13" t="s">
        <v>202</v>
      </c>
      <c r="D5" s="2"/>
      <c r="E5" s="3"/>
      <c r="F5" s="3"/>
      <c r="G5" s="14"/>
      <c r="H5" s="14"/>
      <c r="I5" s="14"/>
      <c r="J5" s="14"/>
      <c r="K5" s="3"/>
      <c r="L5" s="14"/>
      <c r="M5" s="14"/>
      <c r="N5" s="14"/>
      <c r="O5" s="14"/>
      <c r="P5" s="3"/>
      <c r="Q5" s="3"/>
      <c r="R5" s="3"/>
      <c r="S5" s="3"/>
      <c r="T5" s="3"/>
      <c r="U5" s="6" t="s">
        <v>10</v>
      </c>
    </row>
    <row r="6" spans="1:21" x14ac:dyDescent="0.35">
      <c r="A6" s="15" t="s">
        <v>11</v>
      </c>
      <c r="B6" s="3"/>
      <c r="C6" s="3"/>
      <c r="D6" s="3"/>
      <c r="E6" s="3" t="s">
        <v>12</v>
      </c>
      <c r="F6" s="3"/>
      <c r="G6" s="3"/>
      <c r="H6" s="3"/>
      <c r="I6" s="3"/>
      <c r="J6" s="3"/>
      <c r="K6" s="3"/>
      <c r="L6" s="3"/>
      <c r="M6" s="3"/>
      <c r="N6" s="3"/>
      <c r="O6" s="16"/>
      <c r="P6" s="17"/>
      <c r="Q6" s="17"/>
      <c r="R6" s="17"/>
      <c r="S6" s="17"/>
      <c r="T6" s="3"/>
      <c r="U6" s="18" t="s">
        <v>140</v>
      </c>
    </row>
    <row r="7" spans="1:21" ht="17.5" x14ac:dyDescent="0.35">
      <c r="A7" s="19" t="s">
        <v>14</v>
      </c>
      <c r="B7" s="20"/>
      <c r="C7" s="19"/>
      <c r="D7" s="19"/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22"/>
      <c r="Q7" s="22"/>
      <c r="R7" s="22"/>
      <c r="S7" s="22"/>
      <c r="T7" s="19"/>
      <c r="U7" s="23" t="s">
        <v>15</v>
      </c>
    </row>
    <row r="8" spans="1:21" x14ac:dyDescent="0.35">
      <c r="A8" s="19" t="s">
        <v>16</v>
      </c>
      <c r="B8" s="3"/>
      <c r="C8" s="3"/>
      <c r="D8" s="2"/>
      <c r="E8" s="3"/>
      <c r="F8" s="3"/>
      <c r="G8" s="3"/>
      <c r="H8" s="3"/>
      <c r="I8" s="2"/>
      <c r="J8" s="3"/>
      <c r="K8" s="3"/>
      <c r="L8" s="2"/>
      <c r="M8" s="3"/>
      <c r="N8" s="3"/>
      <c r="O8" s="3"/>
      <c r="P8" s="3"/>
      <c r="Q8" s="3"/>
      <c r="R8" s="3"/>
      <c r="S8" s="3"/>
      <c r="T8" s="3"/>
      <c r="U8" s="6" t="s">
        <v>141</v>
      </c>
    </row>
    <row r="9" spans="1:21" x14ac:dyDescent="0.35">
      <c r="A9" s="3" t="s">
        <v>203</v>
      </c>
      <c r="B9" s="2"/>
      <c r="C9" s="3"/>
      <c r="D9" s="2"/>
      <c r="E9" s="3"/>
      <c r="F9" s="3"/>
      <c r="G9" s="3"/>
      <c r="H9" s="2"/>
      <c r="I9" s="2"/>
      <c r="J9" s="3" t="s">
        <v>19</v>
      </c>
      <c r="K9" s="3"/>
      <c r="L9" s="3"/>
      <c r="M9" s="3" t="s">
        <v>143</v>
      </c>
      <c r="N9" s="3"/>
      <c r="O9" s="3"/>
      <c r="P9" s="3"/>
      <c r="Q9" s="3"/>
      <c r="R9" s="3"/>
      <c r="S9" s="2" t="s">
        <v>21</v>
      </c>
      <c r="T9" s="26"/>
      <c r="U9" s="26"/>
    </row>
    <row r="10" spans="1:21" x14ac:dyDescent="0.35">
      <c r="A10" s="3"/>
      <c r="B10" s="3"/>
      <c r="C10" s="15" t="s">
        <v>22</v>
      </c>
      <c r="D10" s="3"/>
      <c r="E10" s="3"/>
      <c r="F10" s="3"/>
      <c r="G10" s="3" t="s">
        <v>23</v>
      </c>
      <c r="H10" s="3"/>
      <c r="I10" s="3"/>
      <c r="J10" s="3" t="s">
        <v>24</v>
      </c>
      <c r="K10" s="3"/>
      <c r="L10" s="3"/>
      <c r="M10" s="3"/>
      <c r="N10" s="3"/>
      <c r="O10" s="3" t="s">
        <v>25</v>
      </c>
      <c r="P10" s="3"/>
      <c r="Q10" s="3"/>
      <c r="R10" s="3"/>
      <c r="S10" s="3" t="s">
        <v>26</v>
      </c>
      <c r="T10" s="26"/>
      <c r="U10" s="26"/>
    </row>
    <row r="11" spans="1:2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5"/>
      <c r="U11" s="25"/>
    </row>
    <row r="12" spans="1:21" x14ac:dyDescent="0.35">
      <c r="A12" s="19" t="s">
        <v>27</v>
      </c>
      <c r="B12" s="19"/>
      <c r="C12" s="19"/>
      <c r="D12" s="2" t="s">
        <v>144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3"/>
      <c r="Q12" s="3"/>
      <c r="R12" s="3"/>
      <c r="S12" s="26"/>
      <c r="T12" s="26"/>
      <c r="U12" s="26"/>
    </row>
    <row r="13" spans="1:21" x14ac:dyDescent="0.35">
      <c r="A13" s="19" t="s">
        <v>204</v>
      </c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6"/>
      <c r="T13" s="26"/>
      <c r="U13" s="26"/>
    </row>
    <row r="14" spans="1:21" x14ac:dyDescent="0.35">
      <c r="A14" s="19" t="s">
        <v>30</v>
      </c>
      <c r="B14" s="19"/>
      <c r="C14" s="1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6"/>
      <c r="T14" s="26"/>
      <c r="U14" s="26"/>
    </row>
    <row r="15" spans="1:21" x14ac:dyDescent="0.35">
      <c r="A15" s="19" t="s">
        <v>205</v>
      </c>
      <c r="B15" s="19"/>
      <c r="C15" s="1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6"/>
      <c r="R15" s="26"/>
      <c r="S15" s="26"/>
      <c r="T15" s="26"/>
      <c r="U15" s="3"/>
    </row>
    <row r="16" spans="1:21" x14ac:dyDescent="0.35">
      <c r="A16" s="19" t="s">
        <v>206</v>
      </c>
      <c r="B16" s="19"/>
      <c r="C16" s="1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6"/>
      <c r="R16" s="26"/>
      <c r="S16" s="26"/>
      <c r="T16" s="26"/>
      <c r="U16" s="3"/>
    </row>
    <row r="17" spans="1:21" x14ac:dyDescent="0.35">
      <c r="A17" s="19" t="s">
        <v>33</v>
      </c>
      <c r="B17" s="19"/>
      <c r="C17" s="1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6"/>
      <c r="R17" s="26"/>
      <c r="S17" s="26"/>
      <c r="T17" s="26"/>
      <c r="U17" s="3"/>
    </row>
    <row r="18" spans="1:21" x14ac:dyDescent="0.35">
      <c r="A18" s="19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6"/>
      <c r="R18" s="26"/>
      <c r="S18" s="26"/>
      <c r="T18" s="26"/>
      <c r="U18" s="3"/>
    </row>
    <row r="19" spans="1:21" x14ac:dyDescent="0.35">
      <c r="A19" s="19"/>
      <c r="B19" s="19"/>
      <c r="C19" s="1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26"/>
      <c r="S19" s="26"/>
      <c r="T19" s="26"/>
      <c r="U19" s="3"/>
    </row>
    <row r="20" spans="1:21" x14ac:dyDescent="0.35">
      <c r="A20" s="27" t="s">
        <v>34</v>
      </c>
      <c r="B20" s="27">
        <v>0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6"/>
      <c r="R20" s="26"/>
      <c r="S20" s="26"/>
      <c r="T20" s="26"/>
      <c r="U20" s="3"/>
    </row>
    <row r="21" spans="1:21" ht="15" thickBot="1" x14ac:dyDescent="0.4">
      <c r="A21" s="19"/>
      <c r="B21" s="19"/>
      <c r="C21" s="19" t="str">
        <f>IF((G23="Q3,"),#REF!,IF((G23="Q1,"),#REF!,"-"))</f>
        <v>-</v>
      </c>
      <c r="D21" s="3"/>
      <c r="E21" s="3"/>
      <c r="F21" s="3"/>
      <c r="G21" s="3"/>
      <c r="H21" s="3"/>
      <c r="I21" s="19" t="str">
        <f>IF((M23="Q4,"),#REF!,IF((M23="Q2,"),#REF!,"-"))</f>
        <v>-</v>
      </c>
      <c r="J21" s="3"/>
      <c r="K21" s="3"/>
      <c r="L21" s="3"/>
      <c r="M21" s="3"/>
      <c r="N21" s="3"/>
      <c r="O21" s="3"/>
      <c r="P21" s="3"/>
      <c r="Q21" s="26"/>
      <c r="R21" s="26"/>
      <c r="S21" s="26"/>
      <c r="T21" s="26"/>
      <c r="U21" s="3"/>
    </row>
    <row r="22" spans="1:21" x14ac:dyDescent="0.35">
      <c r="A22" s="120"/>
      <c r="B22" s="121"/>
      <c r="C22" s="194" t="s">
        <v>35</v>
      </c>
      <c r="D22" s="195"/>
      <c r="E22" s="195"/>
      <c r="F22" s="195"/>
      <c r="G22" s="196"/>
      <c r="H22" s="122"/>
      <c r="I22" s="194" t="s">
        <v>36</v>
      </c>
      <c r="J22" s="195"/>
      <c r="K22" s="195"/>
      <c r="L22" s="195"/>
      <c r="M22" s="196"/>
      <c r="N22" s="122"/>
      <c r="O22" s="185"/>
      <c r="P22" s="123"/>
      <c r="Q22" s="124"/>
      <c r="R22" s="186"/>
      <c r="S22" s="127"/>
      <c r="T22" s="3"/>
      <c r="U22" s="3"/>
    </row>
    <row r="23" spans="1:21" x14ac:dyDescent="0.35">
      <c r="A23" s="128" t="s">
        <v>37</v>
      </c>
      <c r="B23" s="129" t="s">
        <v>38</v>
      </c>
      <c r="C23" s="130" t="str">
        <f>CONCATENATE("fG",RIGHT(LEFT(G23,2),1),",")</f>
        <v>fG3,</v>
      </c>
      <c r="D23" s="131" t="s">
        <v>39</v>
      </c>
      <c r="E23" s="40" t="s">
        <v>40</v>
      </c>
      <c r="F23" s="131" t="s">
        <v>41</v>
      </c>
      <c r="G23" s="132" t="s">
        <v>42</v>
      </c>
      <c r="H23" s="19"/>
      <c r="I23" s="130" t="str">
        <f>CONCATENATE("fG",RIGHT(LEFT(M23,2),1),",")</f>
        <v>fG4,</v>
      </c>
      <c r="J23" s="131" t="s">
        <v>43</v>
      </c>
      <c r="K23" s="40" t="s">
        <v>44</v>
      </c>
      <c r="L23" s="131" t="s">
        <v>45</v>
      </c>
      <c r="M23" s="132" t="s">
        <v>46</v>
      </c>
      <c r="N23" s="42"/>
      <c r="O23" s="136" t="s">
        <v>47</v>
      </c>
      <c r="P23" s="130" t="s">
        <v>48</v>
      </c>
      <c r="Q23" s="133" t="str">
        <f>IF(Q24="м.куб","dV","dM")</f>
        <v>dM</v>
      </c>
      <c r="R23" s="132" t="s">
        <v>49</v>
      </c>
      <c r="S23" s="136" t="s">
        <v>50</v>
      </c>
      <c r="T23" s="3"/>
      <c r="U23" s="3"/>
    </row>
    <row r="24" spans="1:21" ht="15" thickBot="1" x14ac:dyDescent="0.4">
      <c r="A24" s="137"/>
      <c r="B24" s="138"/>
      <c r="C24" s="139" t="s">
        <v>51</v>
      </c>
      <c r="D24" s="140" t="s">
        <v>52</v>
      </c>
      <c r="E24" s="141" t="s">
        <v>53</v>
      </c>
      <c r="F24" s="140" t="s">
        <v>6</v>
      </c>
      <c r="G24" s="142" t="s">
        <v>54</v>
      </c>
      <c r="H24" s="143" t="s">
        <v>55</v>
      </c>
      <c r="I24" s="139" t="s">
        <v>51</v>
      </c>
      <c r="J24" s="140" t="s">
        <v>52</v>
      </c>
      <c r="K24" s="141" t="s">
        <v>53</v>
      </c>
      <c r="L24" s="140" t="s">
        <v>6</v>
      </c>
      <c r="M24" s="142" t="s">
        <v>54</v>
      </c>
      <c r="N24" s="144" t="s">
        <v>56</v>
      </c>
      <c r="O24" s="147" t="s">
        <v>57</v>
      </c>
      <c r="P24" s="139" t="s">
        <v>58</v>
      </c>
      <c r="Q24" s="145" t="str">
        <f>F24</f>
        <v/>
      </c>
      <c r="R24" s="187" t="s">
        <v>54</v>
      </c>
      <c r="S24" s="147" t="s">
        <v>59</v>
      </c>
      <c r="T24" s="3"/>
      <c r="U24" s="3"/>
    </row>
    <row r="25" spans="1:21" x14ac:dyDescent="0.35">
      <c r="A25" s="148" t="s">
        <v>208</v>
      </c>
      <c r="B25" s="190">
        <v>24</v>
      </c>
      <c r="C25" s="150" t="s">
        <v>61</v>
      </c>
      <c r="D25" s="151">
        <v>63.31</v>
      </c>
      <c r="E25" s="151">
        <v>6.83</v>
      </c>
      <c r="F25" s="152">
        <v>53.17</v>
      </c>
      <c r="G25" s="153">
        <v>54.16</v>
      </c>
      <c r="H25" s="154"/>
      <c r="I25" s="155" t="s">
        <v>61</v>
      </c>
      <c r="J25" s="151">
        <v>52.49</v>
      </c>
      <c r="K25" s="151">
        <v>5.23</v>
      </c>
      <c r="L25" s="152">
        <v>32.14</v>
      </c>
      <c r="M25" s="156">
        <v>32.57</v>
      </c>
      <c r="N25" s="157"/>
      <c r="O25" s="188" t="s">
        <v>61</v>
      </c>
      <c r="P25" s="158">
        <f t="shared" ref="P25:P88" si="0">IF(OR(D25="",D25="-",J25="",J25="-"),"",D25-J25)</f>
        <v>10.82</v>
      </c>
      <c r="Q25" s="159">
        <v>21.03</v>
      </c>
      <c r="R25" s="159">
        <v>21.59</v>
      </c>
      <c r="S25" s="162">
        <v>1.68</v>
      </c>
      <c r="T25" s="3"/>
      <c r="U25" s="3"/>
    </row>
    <row r="26" spans="1:21" x14ac:dyDescent="0.35">
      <c r="A26" s="148" t="s">
        <v>209</v>
      </c>
      <c r="B26" s="190">
        <v>24</v>
      </c>
      <c r="C26" s="150" t="s">
        <v>61</v>
      </c>
      <c r="D26" s="151">
        <v>63.33</v>
      </c>
      <c r="E26" s="151">
        <v>6.83</v>
      </c>
      <c r="F26" s="152">
        <v>54.08</v>
      </c>
      <c r="G26" s="153">
        <v>55.07</v>
      </c>
      <c r="H26" s="154"/>
      <c r="I26" s="155" t="s">
        <v>61</v>
      </c>
      <c r="J26" s="151">
        <v>52.46</v>
      </c>
      <c r="K26" s="151">
        <v>5.23</v>
      </c>
      <c r="L26" s="152">
        <v>31.3</v>
      </c>
      <c r="M26" s="156">
        <v>31.74</v>
      </c>
      <c r="N26" s="157"/>
      <c r="O26" s="188" t="s">
        <v>61</v>
      </c>
      <c r="P26" s="158">
        <f t="shared" si="0"/>
        <v>10.869999999999997</v>
      </c>
      <c r="Q26" s="159">
        <v>22.78</v>
      </c>
      <c r="R26" s="159">
        <v>23.33</v>
      </c>
      <c r="S26" s="162">
        <v>1.782</v>
      </c>
      <c r="T26" s="3"/>
      <c r="U26" s="3"/>
    </row>
    <row r="27" spans="1:21" x14ac:dyDescent="0.35">
      <c r="A27" s="148" t="s">
        <v>210</v>
      </c>
      <c r="B27" s="190">
        <v>24</v>
      </c>
      <c r="C27" s="150" t="s">
        <v>61</v>
      </c>
      <c r="D27" s="151">
        <v>63.16</v>
      </c>
      <c r="E27" s="151">
        <v>6.83</v>
      </c>
      <c r="F27" s="152">
        <v>51.66</v>
      </c>
      <c r="G27" s="153">
        <v>52.6</v>
      </c>
      <c r="H27" s="154"/>
      <c r="I27" s="155" t="s">
        <v>61</v>
      </c>
      <c r="J27" s="151">
        <v>52.44</v>
      </c>
      <c r="K27" s="151">
        <v>5.23</v>
      </c>
      <c r="L27" s="152">
        <v>33.58</v>
      </c>
      <c r="M27" s="156">
        <v>34.04</v>
      </c>
      <c r="N27" s="157"/>
      <c r="O27" s="188" t="s">
        <v>61</v>
      </c>
      <c r="P27" s="158">
        <f t="shared" si="0"/>
        <v>10.719999999999999</v>
      </c>
      <c r="Q27" s="159">
        <v>18.079999999999998</v>
      </c>
      <c r="R27" s="159">
        <v>18.559999999999999</v>
      </c>
      <c r="S27" s="162">
        <v>1.5009999999999999</v>
      </c>
      <c r="T27" s="3"/>
      <c r="U27" s="3"/>
    </row>
    <row r="28" spans="1:21" x14ac:dyDescent="0.35">
      <c r="A28" s="148" t="s">
        <v>211</v>
      </c>
      <c r="B28" s="190">
        <v>24</v>
      </c>
      <c r="C28" s="150" t="s">
        <v>61</v>
      </c>
      <c r="D28" s="151">
        <v>63.35</v>
      </c>
      <c r="E28" s="151">
        <v>6.83</v>
      </c>
      <c r="F28" s="152">
        <v>53.39</v>
      </c>
      <c r="G28" s="153">
        <v>54.37</v>
      </c>
      <c r="H28" s="154"/>
      <c r="I28" s="155" t="s">
        <v>61</v>
      </c>
      <c r="J28" s="151">
        <v>52.55</v>
      </c>
      <c r="K28" s="151">
        <v>5.23</v>
      </c>
      <c r="L28" s="152">
        <v>32.549999999999997</v>
      </c>
      <c r="M28" s="156">
        <v>32.99</v>
      </c>
      <c r="N28" s="157"/>
      <c r="O28" s="188" t="s">
        <v>61</v>
      </c>
      <c r="P28" s="158">
        <f t="shared" si="0"/>
        <v>10.800000000000004</v>
      </c>
      <c r="Q28" s="159">
        <v>20.84</v>
      </c>
      <c r="R28" s="159">
        <v>21.38</v>
      </c>
      <c r="S28" s="162">
        <v>1.671</v>
      </c>
      <c r="T28" s="3"/>
      <c r="U28" s="3"/>
    </row>
    <row r="29" spans="1:21" x14ac:dyDescent="0.35">
      <c r="A29" s="148" t="s">
        <v>212</v>
      </c>
      <c r="B29" s="190">
        <v>24</v>
      </c>
      <c r="C29" s="150" t="s">
        <v>61</v>
      </c>
      <c r="D29" s="151">
        <v>63.35</v>
      </c>
      <c r="E29" s="151">
        <v>6.83</v>
      </c>
      <c r="F29" s="152">
        <v>57.43</v>
      </c>
      <c r="G29" s="153">
        <v>58.51</v>
      </c>
      <c r="H29" s="154"/>
      <c r="I29" s="155" t="s">
        <v>61</v>
      </c>
      <c r="J29" s="151">
        <v>52.45</v>
      </c>
      <c r="K29" s="151">
        <v>5.23</v>
      </c>
      <c r="L29" s="152">
        <v>30.77</v>
      </c>
      <c r="M29" s="156">
        <v>31.16</v>
      </c>
      <c r="N29" s="157"/>
      <c r="O29" s="188" t="s">
        <v>61</v>
      </c>
      <c r="P29" s="158">
        <f t="shared" si="0"/>
        <v>10.899999999999999</v>
      </c>
      <c r="Q29" s="159">
        <v>26.66</v>
      </c>
      <c r="R29" s="159">
        <v>27.35</v>
      </c>
      <c r="S29" s="162">
        <v>2.024</v>
      </c>
      <c r="T29" s="3"/>
      <c r="U29" s="3"/>
    </row>
    <row r="30" spans="1:21" x14ac:dyDescent="0.35">
      <c r="A30" s="148" t="s">
        <v>213</v>
      </c>
      <c r="B30" s="190">
        <v>24</v>
      </c>
      <c r="C30" s="150" t="s">
        <v>61</v>
      </c>
      <c r="D30" s="151">
        <v>63.34</v>
      </c>
      <c r="E30" s="151">
        <v>6.83</v>
      </c>
      <c r="F30" s="152">
        <v>54.32</v>
      </c>
      <c r="G30" s="153">
        <v>55.31</v>
      </c>
      <c r="H30" s="154"/>
      <c r="I30" s="155" t="s">
        <v>61</v>
      </c>
      <c r="J30" s="151">
        <v>51.84</v>
      </c>
      <c r="K30" s="151">
        <v>5.23</v>
      </c>
      <c r="L30" s="152">
        <v>29.85</v>
      </c>
      <c r="M30" s="156">
        <v>30.27</v>
      </c>
      <c r="N30" s="157"/>
      <c r="O30" s="188" t="s">
        <v>61</v>
      </c>
      <c r="P30" s="158">
        <f t="shared" si="0"/>
        <v>11.5</v>
      </c>
      <c r="Q30" s="159">
        <v>24.47</v>
      </c>
      <c r="R30" s="159">
        <v>25.04</v>
      </c>
      <c r="S30" s="162">
        <v>1.893</v>
      </c>
      <c r="T30" s="3"/>
      <c r="U30" s="3"/>
    </row>
    <row r="31" spans="1:21" x14ac:dyDescent="0.35">
      <c r="A31" s="148" t="s">
        <v>214</v>
      </c>
      <c r="B31" s="190">
        <v>24</v>
      </c>
      <c r="C31" s="150" t="s">
        <v>61</v>
      </c>
      <c r="D31" s="151">
        <v>63.31</v>
      </c>
      <c r="E31" s="151">
        <v>6.83</v>
      </c>
      <c r="F31" s="152">
        <v>54.24</v>
      </c>
      <c r="G31" s="153">
        <v>55.24</v>
      </c>
      <c r="H31" s="154"/>
      <c r="I31" s="155" t="s">
        <v>61</v>
      </c>
      <c r="J31" s="151">
        <v>51.71</v>
      </c>
      <c r="K31" s="151">
        <v>5.23</v>
      </c>
      <c r="L31" s="152">
        <v>29.74</v>
      </c>
      <c r="M31" s="156">
        <v>30.12</v>
      </c>
      <c r="N31" s="157"/>
      <c r="O31" s="188" t="s">
        <v>61</v>
      </c>
      <c r="P31" s="158">
        <f t="shared" si="0"/>
        <v>11.600000000000001</v>
      </c>
      <c r="Q31" s="159">
        <v>24.5</v>
      </c>
      <c r="R31" s="159">
        <v>25.12</v>
      </c>
      <c r="S31" s="162">
        <v>1.897</v>
      </c>
      <c r="T31" s="3"/>
      <c r="U31" s="3"/>
    </row>
    <row r="32" spans="1:21" x14ac:dyDescent="0.35">
      <c r="A32" s="148" t="s">
        <v>215</v>
      </c>
      <c r="B32" s="190">
        <v>24</v>
      </c>
      <c r="C32" s="150" t="s">
        <v>61</v>
      </c>
      <c r="D32" s="151">
        <v>63.35</v>
      </c>
      <c r="E32" s="151">
        <v>6.83</v>
      </c>
      <c r="F32" s="152">
        <v>56.03</v>
      </c>
      <c r="G32" s="153">
        <v>57.09</v>
      </c>
      <c r="H32" s="154"/>
      <c r="I32" s="155" t="s">
        <v>61</v>
      </c>
      <c r="J32" s="151">
        <v>52</v>
      </c>
      <c r="K32" s="151">
        <v>5.23</v>
      </c>
      <c r="L32" s="152">
        <v>28.39</v>
      </c>
      <c r="M32" s="156">
        <v>28.74</v>
      </c>
      <c r="N32" s="157"/>
      <c r="O32" s="188" t="s">
        <v>61</v>
      </c>
      <c r="P32" s="158">
        <f t="shared" si="0"/>
        <v>11.350000000000001</v>
      </c>
      <c r="Q32" s="159">
        <v>27.64</v>
      </c>
      <c r="R32" s="159">
        <v>28.35</v>
      </c>
      <c r="S32" s="162">
        <v>2.0750000000000002</v>
      </c>
      <c r="T32" s="3"/>
      <c r="U32" s="3"/>
    </row>
    <row r="33" spans="1:21" x14ac:dyDescent="0.35">
      <c r="A33" s="148" t="s">
        <v>216</v>
      </c>
      <c r="B33" s="190">
        <v>24</v>
      </c>
      <c r="C33" s="150" t="s">
        <v>61</v>
      </c>
      <c r="D33" s="151">
        <v>62.95</v>
      </c>
      <c r="E33" s="151">
        <v>6.83</v>
      </c>
      <c r="F33" s="152">
        <v>56.33</v>
      </c>
      <c r="G33" s="153">
        <v>57.38</v>
      </c>
      <c r="H33" s="154"/>
      <c r="I33" s="155" t="s">
        <v>61</v>
      </c>
      <c r="J33" s="151">
        <v>51.98</v>
      </c>
      <c r="K33" s="151">
        <v>5.23</v>
      </c>
      <c r="L33" s="152">
        <v>27.94</v>
      </c>
      <c r="M33" s="156">
        <v>28.27</v>
      </c>
      <c r="N33" s="157"/>
      <c r="O33" s="188" t="s">
        <v>61</v>
      </c>
      <c r="P33" s="158">
        <f t="shared" si="0"/>
        <v>10.970000000000006</v>
      </c>
      <c r="Q33" s="159">
        <v>28.39</v>
      </c>
      <c r="R33" s="159">
        <v>29.11</v>
      </c>
      <c r="S33" s="162">
        <v>2.0950000000000002</v>
      </c>
      <c r="T33" s="3"/>
      <c r="U33" s="3"/>
    </row>
    <row r="34" spans="1:21" x14ac:dyDescent="0.35">
      <c r="A34" s="148" t="s">
        <v>217</v>
      </c>
      <c r="B34" s="190">
        <v>24</v>
      </c>
      <c r="C34" s="150" t="s">
        <v>61</v>
      </c>
      <c r="D34" s="151">
        <v>63.35</v>
      </c>
      <c r="E34" s="151">
        <v>6.83</v>
      </c>
      <c r="F34" s="152">
        <v>56.12</v>
      </c>
      <c r="G34" s="153">
        <v>57.15</v>
      </c>
      <c r="H34" s="154"/>
      <c r="I34" s="155" t="s">
        <v>61</v>
      </c>
      <c r="J34" s="151">
        <v>52.32</v>
      </c>
      <c r="K34" s="151">
        <v>5.23</v>
      </c>
      <c r="L34" s="152">
        <v>30.27</v>
      </c>
      <c r="M34" s="156">
        <v>30.69</v>
      </c>
      <c r="N34" s="157"/>
      <c r="O34" s="188" t="s">
        <v>61</v>
      </c>
      <c r="P34" s="158">
        <f t="shared" si="0"/>
        <v>11.030000000000001</v>
      </c>
      <c r="Q34" s="159">
        <v>25.85</v>
      </c>
      <c r="R34" s="159">
        <v>26.46</v>
      </c>
      <c r="S34" s="162">
        <v>1.9710000000000001</v>
      </c>
      <c r="T34" s="3"/>
      <c r="U34" s="3"/>
    </row>
    <row r="35" spans="1:21" x14ac:dyDescent="0.35">
      <c r="A35" s="148" t="s">
        <v>218</v>
      </c>
      <c r="B35" s="190">
        <v>24</v>
      </c>
      <c r="C35" s="150" t="s">
        <v>61</v>
      </c>
      <c r="D35" s="151">
        <v>63.43</v>
      </c>
      <c r="E35" s="151">
        <v>6.83</v>
      </c>
      <c r="F35" s="152">
        <v>57.65</v>
      </c>
      <c r="G35" s="153">
        <v>58.74</v>
      </c>
      <c r="H35" s="154"/>
      <c r="I35" s="155" t="s">
        <v>61</v>
      </c>
      <c r="J35" s="151">
        <v>53.04</v>
      </c>
      <c r="K35" s="151">
        <v>5.23</v>
      </c>
      <c r="L35" s="152">
        <v>33.18</v>
      </c>
      <c r="M35" s="156">
        <v>33.64</v>
      </c>
      <c r="N35" s="157"/>
      <c r="O35" s="188" t="s">
        <v>61</v>
      </c>
      <c r="P35" s="158">
        <f t="shared" si="0"/>
        <v>10.39</v>
      </c>
      <c r="Q35" s="159">
        <v>24.47</v>
      </c>
      <c r="R35" s="159">
        <v>25.1</v>
      </c>
      <c r="S35" s="162">
        <v>1.8979999999999999</v>
      </c>
      <c r="T35" s="3"/>
      <c r="U35" s="3"/>
    </row>
    <row r="36" spans="1:21" x14ac:dyDescent="0.35">
      <c r="A36" s="148" t="s">
        <v>219</v>
      </c>
      <c r="B36" s="190">
        <v>24</v>
      </c>
      <c r="C36" s="150" t="s">
        <v>61</v>
      </c>
      <c r="D36" s="151">
        <v>63.3</v>
      </c>
      <c r="E36" s="151">
        <v>6.83</v>
      </c>
      <c r="F36" s="152">
        <v>46.93</v>
      </c>
      <c r="G36" s="153">
        <v>47.82</v>
      </c>
      <c r="H36" s="154"/>
      <c r="I36" s="155" t="s">
        <v>61</v>
      </c>
      <c r="J36" s="151">
        <v>53.37</v>
      </c>
      <c r="K36" s="151">
        <v>5.23</v>
      </c>
      <c r="L36" s="152">
        <v>29.98</v>
      </c>
      <c r="M36" s="156">
        <v>30.4</v>
      </c>
      <c r="N36" s="157"/>
      <c r="O36" s="188" t="s">
        <v>61</v>
      </c>
      <c r="P36" s="158">
        <f t="shared" si="0"/>
        <v>9.93</v>
      </c>
      <c r="Q36" s="159">
        <v>16.95</v>
      </c>
      <c r="R36" s="159">
        <v>17.420000000000002</v>
      </c>
      <c r="S36" s="162">
        <v>1.3720000000000001</v>
      </c>
      <c r="T36" s="3"/>
      <c r="U36" s="3"/>
    </row>
    <row r="37" spans="1:21" x14ac:dyDescent="0.35">
      <c r="A37" s="148" t="s">
        <v>220</v>
      </c>
      <c r="B37" s="190">
        <v>24</v>
      </c>
      <c r="C37" s="150" t="s">
        <v>61</v>
      </c>
      <c r="D37" s="151">
        <v>63.36</v>
      </c>
      <c r="E37" s="151">
        <v>6.83</v>
      </c>
      <c r="F37" s="152">
        <v>54.37</v>
      </c>
      <c r="G37" s="153">
        <v>55.37</v>
      </c>
      <c r="H37" s="154"/>
      <c r="I37" s="155" t="s">
        <v>61</v>
      </c>
      <c r="J37" s="151">
        <v>52.89</v>
      </c>
      <c r="K37" s="151">
        <v>5.23</v>
      </c>
      <c r="L37" s="152">
        <v>35</v>
      </c>
      <c r="M37" s="156">
        <v>35.479999999999997</v>
      </c>
      <c r="N37" s="157"/>
      <c r="O37" s="188" t="s">
        <v>61</v>
      </c>
      <c r="P37" s="158">
        <f t="shared" si="0"/>
        <v>10.469999999999999</v>
      </c>
      <c r="Q37" s="159">
        <v>19.37</v>
      </c>
      <c r="R37" s="159">
        <v>19.89</v>
      </c>
      <c r="S37" s="162">
        <v>1.597</v>
      </c>
      <c r="T37" s="3"/>
      <c r="U37" s="3"/>
    </row>
    <row r="38" spans="1:21" x14ac:dyDescent="0.35">
      <c r="A38" s="148" t="s">
        <v>221</v>
      </c>
      <c r="B38" s="190">
        <v>24</v>
      </c>
      <c r="C38" s="150" t="s">
        <v>61</v>
      </c>
      <c r="D38" s="151">
        <v>63.36</v>
      </c>
      <c r="E38" s="151">
        <v>6.83</v>
      </c>
      <c r="F38" s="152">
        <v>53.97</v>
      </c>
      <c r="G38" s="153">
        <v>54.97</v>
      </c>
      <c r="H38" s="154"/>
      <c r="I38" s="155" t="s">
        <v>61</v>
      </c>
      <c r="J38" s="151">
        <v>52.78</v>
      </c>
      <c r="K38" s="151">
        <v>5.23</v>
      </c>
      <c r="L38" s="152">
        <v>35.1</v>
      </c>
      <c r="M38" s="156">
        <v>35.57</v>
      </c>
      <c r="N38" s="157"/>
      <c r="O38" s="188" t="s">
        <v>61</v>
      </c>
      <c r="P38" s="158">
        <f t="shared" si="0"/>
        <v>10.579999999999998</v>
      </c>
      <c r="Q38" s="159">
        <v>18.87</v>
      </c>
      <c r="R38" s="159">
        <v>19.399999999999999</v>
      </c>
      <c r="S38" s="162">
        <v>1.5680000000000001</v>
      </c>
      <c r="T38" s="3"/>
      <c r="U38" s="3"/>
    </row>
    <row r="39" spans="1:21" x14ac:dyDescent="0.35">
      <c r="A39" s="148" t="s">
        <v>222</v>
      </c>
      <c r="B39" s="190">
        <v>24</v>
      </c>
      <c r="C39" s="150" t="s">
        <v>61</v>
      </c>
      <c r="D39" s="151">
        <v>63.33</v>
      </c>
      <c r="E39" s="151">
        <v>6.83</v>
      </c>
      <c r="F39" s="152">
        <v>54.35</v>
      </c>
      <c r="G39" s="153">
        <v>55.35</v>
      </c>
      <c r="H39" s="154"/>
      <c r="I39" s="155" t="s">
        <v>61</v>
      </c>
      <c r="J39" s="151">
        <v>52.84</v>
      </c>
      <c r="K39" s="151">
        <v>5.23</v>
      </c>
      <c r="L39" s="152">
        <v>34.880000000000003</v>
      </c>
      <c r="M39" s="156">
        <v>35.340000000000003</v>
      </c>
      <c r="N39" s="157"/>
      <c r="O39" s="188" t="s">
        <v>61</v>
      </c>
      <c r="P39" s="158">
        <f t="shared" si="0"/>
        <v>10.489999999999995</v>
      </c>
      <c r="Q39" s="159">
        <v>19.47</v>
      </c>
      <c r="R39" s="159">
        <v>20.010000000000002</v>
      </c>
      <c r="S39" s="162">
        <v>1.5980000000000001</v>
      </c>
      <c r="T39" s="3"/>
      <c r="U39" s="3"/>
    </row>
    <row r="40" spans="1:21" x14ac:dyDescent="0.35">
      <c r="A40" s="148" t="s">
        <v>223</v>
      </c>
      <c r="B40" s="190">
        <v>24</v>
      </c>
      <c r="C40" s="150" t="s">
        <v>61</v>
      </c>
      <c r="D40" s="151">
        <v>62.91</v>
      </c>
      <c r="E40" s="151">
        <v>6.83</v>
      </c>
      <c r="F40" s="152">
        <v>56.52</v>
      </c>
      <c r="G40" s="153">
        <v>57.55</v>
      </c>
      <c r="H40" s="154"/>
      <c r="I40" s="155" t="s">
        <v>61</v>
      </c>
      <c r="J40" s="151">
        <v>52.95</v>
      </c>
      <c r="K40" s="151">
        <v>5.23</v>
      </c>
      <c r="L40" s="152">
        <v>33.72</v>
      </c>
      <c r="M40" s="156">
        <v>34.17</v>
      </c>
      <c r="N40" s="157"/>
      <c r="O40" s="188" t="s">
        <v>61</v>
      </c>
      <c r="P40" s="158">
        <f t="shared" si="0"/>
        <v>9.9599999999999937</v>
      </c>
      <c r="Q40" s="159">
        <v>22.8</v>
      </c>
      <c r="R40" s="159">
        <v>23.38</v>
      </c>
      <c r="S40" s="162">
        <v>1.7689999999999999</v>
      </c>
      <c r="T40" s="3"/>
      <c r="U40" s="3"/>
    </row>
    <row r="41" spans="1:21" x14ac:dyDescent="0.35">
      <c r="A41" s="148" t="s">
        <v>224</v>
      </c>
      <c r="B41" s="190">
        <v>24</v>
      </c>
      <c r="C41" s="150" t="s">
        <v>61</v>
      </c>
      <c r="D41" s="151">
        <v>63.28</v>
      </c>
      <c r="E41" s="151">
        <v>6.83</v>
      </c>
      <c r="F41" s="152">
        <v>54.26</v>
      </c>
      <c r="G41" s="153">
        <v>55.27</v>
      </c>
      <c r="H41" s="154"/>
      <c r="I41" s="155" t="s">
        <v>61</v>
      </c>
      <c r="J41" s="151">
        <v>52.9</v>
      </c>
      <c r="K41" s="151">
        <v>5.23</v>
      </c>
      <c r="L41" s="152">
        <v>34.520000000000003</v>
      </c>
      <c r="M41" s="156">
        <v>34.979999999999997</v>
      </c>
      <c r="N41" s="157"/>
      <c r="O41" s="188" t="s">
        <v>61</v>
      </c>
      <c r="P41" s="158">
        <f t="shared" si="0"/>
        <v>10.380000000000003</v>
      </c>
      <c r="Q41" s="159">
        <v>19.739999999999998</v>
      </c>
      <c r="R41" s="159">
        <v>20.29</v>
      </c>
      <c r="S41" s="162">
        <v>1.607</v>
      </c>
      <c r="T41" s="3"/>
      <c r="U41" s="3"/>
    </row>
    <row r="42" spans="1:21" x14ac:dyDescent="0.35">
      <c r="A42" s="148" t="s">
        <v>225</v>
      </c>
      <c r="B42" s="190">
        <v>24</v>
      </c>
      <c r="C42" s="150" t="s">
        <v>61</v>
      </c>
      <c r="D42" s="151">
        <v>63.22</v>
      </c>
      <c r="E42" s="151">
        <v>6.83</v>
      </c>
      <c r="F42" s="152">
        <v>53.03</v>
      </c>
      <c r="G42" s="153">
        <v>54</v>
      </c>
      <c r="H42" s="154"/>
      <c r="I42" s="155" t="s">
        <v>61</v>
      </c>
      <c r="J42" s="151">
        <v>52.9</v>
      </c>
      <c r="K42" s="151">
        <v>5.23</v>
      </c>
      <c r="L42" s="152">
        <v>35.46</v>
      </c>
      <c r="M42" s="156">
        <v>35.93</v>
      </c>
      <c r="N42" s="157"/>
      <c r="O42" s="188" t="s">
        <v>61</v>
      </c>
      <c r="P42" s="158">
        <f t="shared" si="0"/>
        <v>10.32</v>
      </c>
      <c r="Q42" s="159">
        <v>17.57</v>
      </c>
      <c r="R42" s="159">
        <v>18.07</v>
      </c>
      <c r="S42" s="162">
        <v>1.476</v>
      </c>
      <c r="T42" s="3"/>
      <c r="U42" s="3"/>
    </row>
    <row r="43" spans="1:21" x14ac:dyDescent="0.35">
      <c r="A43" s="148" t="s">
        <v>226</v>
      </c>
      <c r="B43" s="190">
        <v>24</v>
      </c>
      <c r="C43" s="150" t="s">
        <v>61</v>
      </c>
      <c r="D43" s="151">
        <v>63.18</v>
      </c>
      <c r="E43" s="151">
        <v>6.83</v>
      </c>
      <c r="F43" s="152">
        <v>55.07</v>
      </c>
      <c r="G43" s="153">
        <v>56.07</v>
      </c>
      <c r="H43" s="154"/>
      <c r="I43" s="155" t="s">
        <v>61</v>
      </c>
      <c r="J43" s="151">
        <v>53.18</v>
      </c>
      <c r="K43" s="151">
        <v>5.23</v>
      </c>
      <c r="L43" s="152">
        <v>37.19</v>
      </c>
      <c r="M43" s="156">
        <v>37.67</v>
      </c>
      <c r="N43" s="157"/>
      <c r="O43" s="188" t="s">
        <v>61</v>
      </c>
      <c r="P43" s="158">
        <f t="shared" si="0"/>
        <v>10</v>
      </c>
      <c r="Q43" s="159">
        <v>17.88</v>
      </c>
      <c r="R43" s="159">
        <v>18.399999999999999</v>
      </c>
      <c r="S43" s="162">
        <v>1.5009999999999999</v>
      </c>
      <c r="T43" s="3"/>
      <c r="U43" s="3"/>
    </row>
    <row r="44" spans="1:21" x14ac:dyDescent="0.35">
      <c r="A44" s="148" t="s">
        <v>227</v>
      </c>
      <c r="B44" s="190">
        <v>24</v>
      </c>
      <c r="C44" s="150" t="s">
        <v>61</v>
      </c>
      <c r="D44" s="151">
        <v>63.34</v>
      </c>
      <c r="E44" s="151">
        <v>6.83</v>
      </c>
      <c r="F44" s="152">
        <v>56.02</v>
      </c>
      <c r="G44" s="153">
        <v>57.04</v>
      </c>
      <c r="H44" s="154"/>
      <c r="I44" s="155" t="s">
        <v>61</v>
      </c>
      <c r="J44" s="151">
        <v>53.36</v>
      </c>
      <c r="K44" s="151">
        <v>5.23</v>
      </c>
      <c r="L44" s="152">
        <v>37.99</v>
      </c>
      <c r="M44" s="156">
        <v>38.47</v>
      </c>
      <c r="N44" s="157"/>
      <c r="O44" s="188" t="s">
        <v>61</v>
      </c>
      <c r="P44" s="158">
        <f t="shared" si="0"/>
        <v>9.980000000000004</v>
      </c>
      <c r="Q44" s="159">
        <v>18.03</v>
      </c>
      <c r="R44" s="159">
        <v>18.57</v>
      </c>
      <c r="S44" s="162">
        <v>1.522</v>
      </c>
      <c r="T44" s="3"/>
      <c r="U44" s="3"/>
    </row>
    <row r="45" spans="1:21" x14ac:dyDescent="0.35">
      <c r="A45" s="148" t="s">
        <v>228</v>
      </c>
      <c r="B45" s="190">
        <v>24</v>
      </c>
      <c r="C45" s="150" t="s">
        <v>61</v>
      </c>
      <c r="D45" s="151">
        <v>63.43</v>
      </c>
      <c r="E45" s="151">
        <v>6.83</v>
      </c>
      <c r="F45" s="152">
        <v>50.76</v>
      </c>
      <c r="G45" s="153">
        <v>51.71</v>
      </c>
      <c r="H45" s="154"/>
      <c r="I45" s="155" t="s">
        <v>61</v>
      </c>
      <c r="J45" s="151">
        <v>53.88</v>
      </c>
      <c r="K45" s="151">
        <v>5.23</v>
      </c>
      <c r="L45" s="152">
        <v>34.299999999999997</v>
      </c>
      <c r="M45" s="156">
        <v>34.74</v>
      </c>
      <c r="N45" s="157"/>
      <c r="O45" s="188" t="s">
        <v>61</v>
      </c>
      <c r="P45" s="158">
        <f t="shared" si="0"/>
        <v>9.5499999999999972</v>
      </c>
      <c r="Q45" s="159">
        <v>16.46</v>
      </c>
      <c r="R45" s="159">
        <v>16.97</v>
      </c>
      <c r="S45" s="162">
        <v>1.373</v>
      </c>
      <c r="T45" s="3"/>
      <c r="U45" s="3"/>
    </row>
    <row r="46" spans="1:21" x14ac:dyDescent="0.35">
      <c r="A46" s="148" t="s">
        <v>229</v>
      </c>
      <c r="B46" s="190">
        <v>24</v>
      </c>
      <c r="C46" s="150" t="s">
        <v>61</v>
      </c>
      <c r="D46" s="151">
        <v>63.47</v>
      </c>
      <c r="E46" s="151">
        <v>6.83</v>
      </c>
      <c r="F46" s="152">
        <v>57.16</v>
      </c>
      <c r="G46" s="153">
        <v>58.2</v>
      </c>
      <c r="H46" s="154"/>
      <c r="I46" s="155" t="s">
        <v>61</v>
      </c>
      <c r="J46" s="151">
        <v>53.32</v>
      </c>
      <c r="K46" s="151">
        <v>5.23</v>
      </c>
      <c r="L46" s="152">
        <v>36.21</v>
      </c>
      <c r="M46" s="156">
        <v>36.69</v>
      </c>
      <c r="N46" s="157"/>
      <c r="O46" s="188" t="s">
        <v>61</v>
      </c>
      <c r="P46" s="158">
        <f t="shared" si="0"/>
        <v>10.149999999999999</v>
      </c>
      <c r="Q46" s="159">
        <v>20.95</v>
      </c>
      <c r="R46" s="159">
        <v>21.51</v>
      </c>
      <c r="S46" s="162">
        <v>1.698</v>
      </c>
      <c r="T46" s="3"/>
      <c r="U46" s="3"/>
    </row>
    <row r="47" spans="1:21" x14ac:dyDescent="0.35">
      <c r="A47" s="148" t="s">
        <v>230</v>
      </c>
      <c r="B47" s="190">
        <v>24</v>
      </c>
      <c r="C47" s="150" t="s">
        <v>61</v>
      </c>
      <c r="D47" s="151">
        <v>62.99</v>
      </c>
      <c r="E47" s="151">
        <v>6.83</v>
      </c>
      <c r="F47" s="152">
        <v>57.64</v>
      </c>
      <c r="G47" s="153">
        <v>58.7</v>
      </c>
      <c r="H47" s="154"/>
      <c r="I47" s="155" t="s">
        <v>61</v>
      </c>
      <c r="J47" s="151">
        <v>53.09</v>
      </c>
      <c r="K47" s="151">
        <v>5.23</v>
      </c>
      <c r="L47" s="152">
        <v>36.270000000000003</v>
      </c>
      <c r="M47" s="156">
        <v>36.74</v>
      </c>
      <c r="N47" s="157"/>
      <c r="O47" s="188" t="s">
        <v>61</v>
      </c>
      <c r="P47" s="158">
        <f t="shared" si="0"/>
        <v>9.8999999999999986</v>
      </c>
      <c r="Q47" s="159">
        <v>21.37</v>
      </c>
      <c r="R47" s="159">
        <v>21.96</v>
      </c>
      <c r="S47" s="162">
        <v>1.7070000000000001</v>
      </c>
      <c r="T47" s="3"/>
      <c r="U47" s="3"/>
    </row>
    <row r="48" spans="1:21" x14ac:dyDescent="0.35">
      <c r="A48" s="148" t="s">
        <v>231</v>
      </c>
      <c r="B48" s="190">
        <v>24</v>
      </c>
      <c r="C48" s="150" t="s">
        <v>61</v>
      </c>
      <c r="D48" s="151">
        <v>63.4</v>
      </c>
      <c r="E48" s="151">
        <v>6.83</v>
      </c>
      <c r="F48" s="152">
        <v>55.78</v>
      </c>
      <c r="G48" s="153">
        <v>56.81</v>
      </c>
      <c r="H48" s="154"/>
      <c r="I48" s="155" t="s">
        <v>61</v>
      </c>
      <c r="J48" s="151">
        <v>53.15</v>
      </c>
      <c r="K48" s="151">
        <v>5.23</v>
      </c>
      <c r="L48" s="152">
        <v>36.54</v>
      </c>
      <c r="M48" s="156">
        <v>37.020000000000003</v>
      </c>
      <c r="N48" s="157"/>
      <c r="O48" s="188" t="s">
        <v>61</v>
      </c>
      <c r="P48" s="158">
        <f t="shared" si="0"/>
        <v>10.25</v>
      </c>
      <c r="Q48" s="159">
        <v>19.239999999999998</v>
      </c>
      <c r="R48" s="159">
        <v>19.79</v>
      </c>
      <c r="S48" s="162">
        <v>1.595</v>
      </c>
      <c r="T48" s="3"/>
      <c r="U48" s="3"/>
    </row>
    <row r="49" spans="1:21" x14ac:dyDescent="0.35">
      <c r="A49" s="148" t="s">
        <v>232</v>
      </c>
      <c r="B49" s="190">
        <v>24</v>
      </c>
      <c r="C49" s="150" t="s">
        <v>61</v>
      </c>
      <c r="D49" s="151">
        <v>63.26</v>
      </c>
      <c r="E49" s="151">
        <v>6.83</v>
      </c>
      <c r="F49" s="152">
        <v>54.88</v>
      </c>
      <c r="G49" s="153">
        <v>55.88</v>
      </c>
      <c r="H49" s="154"/>
      <c r="I49" s="155" t="s">
        <v>61</v>
      </c>
      <c r="J49" s="151">
        <v>53.08</v>
      </c>
      <c r="K49" s="151">
        <v>5.23</v>
      </c>
      <c r="L49" s="152">
        <v>37.21</v>
      </c>
      <c r="M49" s="156">
        <v>37.68</v>
      </c>
      <c r="N49" s="157"/>
      <c r="O49" s="188" t="s">
        <v>61</v>
      </c>
      <c r="P49" s="158">
        <f t="shared" si="0"/>
        <v>10.18</v>
      </c>
      <c r="Q49" s="159">
        <v>17.670000000000002</v>
      </c>
      <c r="R49" s="159">
        <v>18.2</v>
      </c>
      <c r="S49" s="162">
        <v>1.498</v>
      </c>
      <c r="T49" s="3"/>
      <c r="U49" s="3"/>
    </row>
    <row r="50" spans="1:21" x14ac:dyDescent="0.35">
      <c r="A50" s="148" t="s">
        <v>233</v>
      </c>
      <c r="B50" s="190">
        <v>24</v>
      </c>
      <c r="C50" s="150" t="s">
        <v>61</v>
      </c>
      <c r="D50" s="151">
        <v>63.37</v>
      </c>
      <c r="E50" s="151">
        <v>6.83</v>
      </c>
      <c r="F50" s="152">
        <v>55.27</v>
      </c>
      <c r="G50" s="153">
        <v>56.27</v>
      </c>
      <c r="H50" s="154"/>
      <c r="I50" s="155" t="s">
        <v>61</v>
      </c>
      <c r="J50" s="151">
        <v>52.96</v>
      </c>
      <c r="K50" s="151">
        <v>5.23</v>
      </c>
      <c r="L50" s="152">
        <v>36.69</v>
      </c>
      <c r="M50" s="156">
        <v>37.159999999999997</v>
      </c>
      <c r="N50" s="157"/>
      <c r="O50" s="188" t="s">
        <v>61</v>
      </c>
      <c r="P50" s="158">
        <f t="shared" si="0"/>
        <v>10.409999999999997</v>
      </c>
      <c r="Q50" s="159">
        <v>18.579999999999998</v>
      </c>
      <c r="R50" s="159">
        <v>19.11</v>
      </c>
      <c r="S50" s="162">
        <v>1.5609999999999999</v>
      </c>
      <c r="T50" s="3"/>
      <c r="U50" s="3"/>
    </row>
    <row r="51" spans="1:21" x14ac:dyDescent="0.35">
      <c r="A51" s="148" t="s">
        <v>234</v>
      </c>
      <c r="B51" s="190">
        <v>24</v>
      </c>
      <c r="C51" s="150" t="s">
        <v>61</v>
      </c>
      <c r="D51" s="151">
        <v>63.37</v>
      </c>
      <c r="E51" s="151">
        <v>6.83</v>
      </c>
      <c r="F51" s="152">
        <v>54.69</v>
      </c>
      <c r="G51" s="153">
        <v>55.71</v>
      </c>
      <c r="H51" s="154"/>
      <c r="I51" s="155" t="s">
        <v>61</v>
      </c>
      <c r="J51" s="151">
        <v>53.09</v>
      </c>
      <c r="K51" s="151">
        <v>5.23</v>
      </c>
      <c r="L51" s="152">
        <v>36.67</v>
      </c>
      <c r="M51" s="156">
        <v>37.14</v>
      </c>
      <c r="N51" s="157"/>
      <c r="O51" s="188" t="s">
        <v>61</v>
      </c>
      <c r="P51" s="158">
        <f t="shared" si="0"/>
        <v>10.279999999999994</v>
      </c>
      <c r="Q51" s="159">
        <v>18.02</v>
      </c>
      <c r="R51" s="159">
        <v>18.57</v>
      </c>
      <c r="S51" s="162">
        <v>1.522</v>
      </c>
      <c r="T51" s="3"/>
      <c r="U51" s="3"/>
    </row>
    <row r="52" spans="1:21" x14ac:dyDescent="0.35">
      <c r="A52" s="148" t="s">
        <v>235</v>
      </c>
      <c r="B52" s="190">
        <v>24</v>
      </c>
      <c r="C52" s="150" t="s">
        <v>61</v>
      </c>
      <c r="D52" s="151">
        <v>63.48</v>
      </c>
      <c r="E52" s="151">
        <v>6.83</v>
      </c>
      <c r="F52" s="152">
        <v>54.97</v>
      </c>
      <c r="G52" s="153">
        <v>55.97</v>
      </c>
      <c r="H52" s="154"/>
      <c r="I52" s="155" t="s">
        <v>61</v>
      </c>
      <c r="J52" s="151">
        <v>53.02</v>
      </c>
      <c r="K52" s="151">
        <v>5.23</v>
      </c>
      <c r="L52" s="152">
        <v>36.51</v>
      </c>
      <c r="M52" s="156">
        <v>36.979999999999997</v>
      </c>
      <c r="N52" s="157"/>
      <c r="O52" s="188" t="s">
        <v>61</v>
      </c>
      <c r="P52" s="158">
        <f t="shared" si="0"/>
        <v>10.459999999999994</v>
      </c>
      <c r="Q52" s="159">
        <v>18.46</v>
      </c>
      <c r="R52" s="159">
        <v>18.989999999999998</v>
      </c>
      <c r="S52" s="162">
        <v>1.5549999999999999</v>
      </c>
      <c r="T52" s="3"/>
      <c r="U52" s="3"/>
    </row>
    <row r="53" spans="1:21" x14ac:dyDescent="0.35">
      <c r="A53" s="148" t="s">
        <v>6</v>
      </c>
      <c r="B53" s="190" t="s">
        <v>6</v>
      </c>
      <c r="C53" s="150" t="s">
        <v>61</v>
      </c>
      <c r="D53" s="151" t="s">
        <v>6</v>
      </c>
      <c r="E53" s="151" t="s">
        <v>6</v>
      </c>
      <c r="F53" s="152" t="s">
        <v>6</v>
      </c>
      <c r="G53" s="153" t="s">
        <v>6</v>
      </c>
      <c r="H53" s="154"/>
      <c r="I53" s="155" t="s">
        <v>61</v>
      </c>
      <c r="J53" s="151" t="s">
        <v>6</v>
      </c>
      <c r="K53" s="151" t="s">
        <v>6</v>
      </c>
      <c r="L53" s="152" t="s">
        <v>6</v>
      </c>
      <c r="M53" s="156" t="s">
        <v>6</v>
      </c>
      <c r="N53" s="157"/>
      <c r="O53" s="188" t="s">
        <v>6</v>
      </c>
      <c r="P53" s="158" t="str">
        <f t="shared" si="0"/>
        <v/>
      </c>
      <c r="Q53" s="159" t="s">
        <v>6</v>
      </c>
      <c r="R53" s="159" t="s">
        <v>6</v>
      </c>
      <c r="S53" s="162" t="s">
        <v>6</v>
      </c>
      <c r="T53" s="3"/>
      <c r="U53" s="3"/>
    </row>
    <row r="54" spans="1:21" x14ac:dyDescent="0.35">
      <c r="A54" s="148" t="s">
        <v>6</v>
      </c>
      <c r="B54" s="190" t="s">
        <v>6</v>
      </c>
      <c r="C54" s="150" t="s">
        <v>61</v>
      </c>
      <c r="D54" s="151" t="s">
        <v>6</v>
      </c>
      <c r="E54" s="151" t="s">
        <v>6</v>
      </c>
      <c r="F54" s="152" t="s">
        <v>6</v>
      </c>
      <c r="G54" s="153" t="s">
        <v>6</v>
      </c>
      <c r="H54" s="154"/>
      <c r="I54" s="155" t="s">
        <v>61</v>
      </c>
      <c r="J54" s="151" t="s">
        <v>6</v>
      </c>
      <c r="K54" s="151" t="s">
        <v>6</v>
      </c>
      <c r="L54" s="152" t="s">
        <v>6</v>
      </c>
      <c r="M54" s="156" t="s">
        <v>6</v>
      </c>
      <c r="N54" s="157"/>
      <c r="O54" s="188" t="s">
        <v>6</v>
      </c>
      <c r="P54" s="158" t="str">
        <f t="shared" si="0"/>
        <v/>
      </c>
      <c r="Q54" s="159" t="s">
        <v>6</v>
      </c>
      <c r="R54" s="159" t="s">
        <v>6</v>
      </c>
      <c r="S54" s="162" t="s">
        <v>6</v>
      </c>
      <c r="T54" s="3"/>
      <c r="U54" s="3"/>
    </row>
    <row r="55" spans="1:21" x14ac:dyDescent="0.35">
      <c r="A55" s="148" t="s">
        <v>6</v>
      </c>
      <c r="B55" s="190" t="s">
        <v>6</v>
      </c>
      <c r="C55" s="150" t="s">
        <v>61</v>
      </c>
      <c r="D55" s="151" t="s">
        <v>6</v>
      </c>
      <c r="E55" s="151" t="s">
        <v>6</v>
      </c>
      <c r="F55" s="152" t="s">
        <v>6</v>
      </c>
      <c r="G55" s="153" t="s">
        <v>6</v>
      </c>
      <c r="H55" s="154"/>
      <c r="I55" s="155" t="s">
        <v>61</v>
      </c>
      <c r="J55" s="151" t="s">
        <v>6</v>
      </c>
      <c r="K55" s="151" t="s">
        <v>6</v>
      </c>
      <c r="L55" s="152" t="s">
        <v>6</v>
      </c>
      <c r="M55" s="156" t="s">
        <v>6</v>
      </c>
      <c r="N55" s="157"/>
      <c r="O55" s="188" t="s">
        <v>6</v>
      </c>
      <c r="P55" s="158" t="str">
        <f t="shared" si="0"/>
        <v/>
      </c>
      <c r="Q55" s="159" t="s">
        <v>6</v>
      </c>
      <c r="R55" s="159" t="s">
        <v>6</v>
      </c>
      <c r="S55" s="162" t="s">
        <v>6</v>
      </c>
      <c r="T55" s="3"/>
      <c r="U55" s="3"/>
    </row>
    <row r="56" spans="1:21" x14ac:dyDescent="0.35">
      <c r="A56" s="148" t="s">
        <v>6</v>
      </c>
      <c r="B56" s="190" t="s">
        <v>6</v>
      </c>
      <c r="C56" s="150" t="s">
        <v>61</v>
      </c>
      <c r="D56" s="151" t="s">
        <v>6</v>
      </c>
      <c r="E56" s="151" t="s">
        <v>6</v>
      </c>
      <c r="F56" s="152" t="s">
        <v>6</v>
      </c>
      <c r="G56" s="153" t="s">
        <v>6</v>
      </c>
      <c r="H56" s="154"/>
      <c r="I56" s="155" t="s">
        <v>61</v>
      </c>
      <c r="J56" s="151" t="s">
        <v>6</v>
      </c>
      <c r="K56" s="151" t="s">
        <v>6</v>
      </c>
      <c r="L56" s="152" t="s">
        <v>6</v>
      </c>
      <c r="M56" s="156" t="s">
        <v>6</v>
      </c>
      <c r="N56" s="157"/>
      <c r="O56" s="188" t="s">
        <v>6</v>
      </c>
      <c r="P56" s="158" t="str">
        <f t="shared" si="0"/>
        <v/>
      </c>
      <c r="Q56" s="159" t="s">
        <v>6</v>
      </c>
      <c r="R56" s="159" t="s">
        <v>6</v>
      </c>
      <c r="S56" s="162" t="s">
        <v>6</v>
      </c>
      <c r="T56" s="3"/>
      <c r="U56" s="3"/>
    </row>
    <row r="57" spans="1:21" x14ac:dyDescent="0.35">
      <c r="A57" s="148" t="s">
        <v>6</v>
      </c>
      <c r="B57" s="190" t="s">
        <v>6</v>
      </c>
      <c r="C57" s="150" t="s">
        <v>61</v>
      </c>
      <c r="D57" s="151" t="s">
        <v>6</v>
      </c>
      <c r="E57" s="151" t="s">
        <v>6</v>
      </c>
      <c r="F57" s="152" t="s">
        <v>6</v>
      </c>
      <c r="G57" s="153" t="s">
        <v>6</v>
      </c>
      <c r="H57" s="154"/>
      <c r="I57" s="155" t="s">
        <v>61</v>
      </c>
      <c r="J57" s="151" t="s">
        <v>6</v>
      </c>
      <c r="K57" s="151" t="s">
        <v>6</v>
      </c>
      <c r="L57" s="152" t="s">
        <v>6</v>
      </c>
      <c r="M57" s="156" t="s">
        <v>6</v>
      </c>
      <c r="N57" s="157"/>
      <c r="O57" s="188" t="s">
        <v>6</v>
      </c>
      <c r="P57" s="158" t="str">
        <f t="shared" si="0"/>
        <v/>
      </c>
      <c r="Q57" s="159" t="s">
        <v>6</v>
      </c>
      <c r="R57" s="159" t="s">
        <v>6</v>
      </c>
      <c r="S57" s="162" t="s">
        <v>6</v>
      </c>
      <c r="T57" s="3"/>
      <c r="U57" s="3"/>
    </row>
    <row r="58" spans="1:21" x14ac:dyDescent="0.35">
      <c r="A58" s="148" t="s">
        <v>6</v>
      </c>
      <c r="B58" s="190" t="s">
        <v>6</v>
      </c>
      <c r="C58" s="150" t="s">
        <v>61</v>
      </c>
      <c r="D58" s="151" t="s">
        <v>6</v>
      </c>
      <c r="E58" s="151" t="s">
        <v>6</v>
      </c>
      <c r="F58" s="152" t="s">
        <v>6</v>
      </c>
      <c r="G58" s="153" t="s">
        <v>6</v>
      </c>
      <c r="H58" s="154"/>
      <c r="I58" s="155" t="s">
        <v>61</v>
      </c>
      <c r="J58" s="151" t="s">
        <v>6</v>
      </c>
      <c r="K58" s="151" t="s">
        <v>6</v>
      </c>
      <c r="L58" s="152" t="s">
        <v>6</v>
      </c>
      <c r="M58" s="156" t="s">
        <v>6</v>
      </c>
      <c r="N58" s="157"/>
      <c r="O58" s="188" t="s">
        <v>6</v>
      </c>
      <c r="P58" s="158" t="str">
        <f t="shared" si="0"/>
        <v/>
      </c>
      <c r="Q58" s="159" t="s">
        <v>6</v>
      </c>
      <c r="R58" s="159" t="s">
        <v>6</v>
      </c>
      <c r="S58" s="162" t="s">
        <v>6</v>
      </c>
      <c r="T58" s="3"/>
      <c r="U58" s="3"/>
    </row>
    <row r="59" spans="1:21" x14ac:dyDescent="0.35">
      <c r="A59" s="148" t="s">
        <v>6</v>
      </c>
      <c r="B59" s="190" t="s">
        <v>6</v>
      </c>
      <c r="C59" s="150" t="s">
        <v>61</v>
      </c>
      <c r="D59" s="151" t="s">
        <v>6</v>
      </c>
      <c r="E59" s="151" t="s">
        <v>6</v>
      </c>
      <c r="F59" s="152" t="s">
        <v>6</v>
      </c>
      <c r="G59" s="153" t="s">
        <v>6</v>
      </c>
      <c r="H59" s="154"/>
      <c r="I59" s="155" t="s">
        <v>61</v>
      </c>
      <c r="J59" s="151" t="s">
        <v>6</v>
      </c>
      <c r="K59" s="151" t="s">
        <v>6</v>
      </c>
      <c r="L59" s="152" t="s">
        <v>6</v>
      </c>
      <c r="M59" s="156" t="s">
        <v>6</v>
      </c>
      <c r="N59" s="157"/>
      <c r="O59" s="188" t="s">
        <v>6</v>
      </c>
      <c r="P59" s="158" t="str">
        <f t="shared" si="0"/>
        <v/>
      </c>
      <c r="Q59" s="159" t="s">
        <v>6</v>
      </c>
      <c r="R59" s="159" t="s">
        <v>6</v>
      </c>
      <c r="S59" s="162" t="s">
        <v>6</v>
      </c>
      <c r="T59" s="3"/>
      <c r="U59" s="3"/>
    </row>
    <row r="60" spans="1:21" x14ac:dyDescent="0.35">
      <c r="A60" s="148" t="s">
        <v>6</v>
      </c>
      <c r="B60" s="190" t="s">
        <v>6</v>
      </c>
      <c r="C60" s="150" t="s">
        <v>61</v>
      </c>
      <c r="D60" s="151" t="s">
        <v>6</v>
      </c>
      <c r="E60" s="151" t="s">
        <v>6</v>
      </c>
      <c r="F60" s="152" t="s">
        <v>6</v>
      </c>
      <c r="G60" s="153" t="s">
        <v>6</v>
      </c>
      <c r="H60" s="154"/>
      <c r="I60" s="155" t="s">
        <v>61</v>
      </c>
      <c r="J60" s="151" t="s">
        <v>6</v>
      </c>
      <c r="K60" s="151" t="s">
        <v>6</v>
      </c>
      <c r="L60" s="152" t="s">
        <v>6</v>
      </c>
      <c r="M60" s="156" t="s">
        <v>6</v>
      </c>
      <c r="N60" s="157"/>
      <c r="O60" s="188" t="s">
        <v>6</v>
      </c>
      <c r="P60" s="158" t="str">
        <f t="shared" si="0"/>
        <v/>
      </c>
      <c r="Q60" s="159" t="s">
        <v>6</v>
      </c>
      <c r="R60" s="159" t="s">
        <v>6</v>
      </c>
      <c r="S60" s="162" t="s">
        <v>6</v>
      </c>
      <c r="T60" s="3"/>
      <c r="U60" s="3"/>
    </row>
    <row r="61" spans="1:21" x14ac:dyDescent="0.35">
      <c r="A61" s="148" t="s">
        <v>6</v>
      </c>
      <c r="B61" s="190" t="s">
        <v>6</v>
      </c>
      <c r="C61" s="150" t="s">
        <v>61</v>
      </c>
      <c r="D61" s="151" t="s">
        <v>6</v>
      </c>
      <c r="E61" s="151" t="s">
        <v>6</v>
      </c>
      <c r="F61" s="152" t="s">
        <v>6</v>
      </c>
      <c r="G61" s="153" t="s">
        <v>6</v>
      </c>
      <c r="H61" s="154"/>
      <c r="I61" s="155" t="s">
        <v>61</v>
      </c>
      <c r="J61" s="151" t="s">
        <v>6</v>
      </c>
      <c r="K61" s="151" t="s">
        <v>6</v>
      </c>
      <c r="L61" s="152" t="s">
        <v>6</v>
      </c>
      <c r="M61" s="156" t="s">
        <v>6</v>
      </c>
      <c r="N61" s="157"/>
      <c r="O61" s="188" t="s">
        <v>6</v>
      </c>
      <c r="P61" s="158" t="str">
        <f t="shared" si="0"/>
        <v/>
      </c>
      <c r="Q61" s="159" t="s">
        <v>6</v>
      </c>
      <c r="R61" s="159" t="s">
        <v>6</v>
      </c>
      <c r="S61" s="162" t="s">
        <v>6</v>
      </c>
      <c r="T61" s="3"/>
      <c r="U61" s="3"/>
    </row>
    <row r="62" spans="1:21" x14ac:dyDescent="0.35">
      <c r="A62" s="148" t="s">
        <v>6</v>
      </c>
      <c r="B62" s="190" t="s">
        <v>6</v>
      </c>
      <c r="C62" s="150" t="s">
        <v>61</v>
      </c>
      <c r="D62" s="151" t="s">
        <v>6</v>
      </c>
      <c r="E62" s="151" t="s">
        <v>6</v>
      </c>
      <c r="F62" s="152" t="s">
        <v>6</v>
      </c>
      <c r="G62" s="153" t="s">
        <v>6</v>
      </c>
      <c r="H62" s="154"/>
      <c r="I62" s="155" t="s">
        <v>61</v>
      </c>
      <c r="J62" s="151" t="s">
        <v>6</v>
      </c>
      <c r="K62" s="151" t="s">
        <v>6</v>
      </c>
      <c r="L62" s="152" t="s">
        <v>6</v>
      </c>
      <c r="M62" s="156" t="s">
        <v>6</v>
      </c>
      <c r="N62" s="157"/>
      <c r="O62" s="188" t="s">
        <v>6</v>
      </c>
      <c r="P62" s="158" t="str">
        <f t="shared" si="0"/>
        <v/>
      </c>
      <c r="Q62" s="159" t="s">
        <v>6</v>
      </c>
      <c r="R62" s="159" t="s">
        <v>6</v>
      </c>
      <c r="S62" s="162" t="s">
        <v>6</v>
      </c>
      <c r="T62" s="3"/>
      <c r="U62" s="3"/>
    </row>
    <row r="63" spans="1:21" x14ac:dyDescent="0.35">
      <c r="A63" s="148" t="s">
        <v>6</v>
      </c>
      <c r="B63" s="190" t="s">
        <v>6</v>
      </c>
      <c r="C63" s="150" t="s">
        <v>61</v>
      </c>
      <c r="D63" s="151" t="s">
        <v>6</v>
      </c>
      <c r="E63" s="151" t="s">
        <v>6</v>
      </c>
      <c r="F63" s="152" t="s">
        <v>6</v>
      </c>
      <c r="G63" s="153" t="s">
        <v>6</v>
      </c>
      <c r="H63" s="154"/>
      <c r="I63" s="155" t="s">
        <v>61</v>
      </c>
      <c r="J63" s="151" t="s">
        <v>6</v>
      </c>
      <c r="K63" s="151" t="s">
        <v>6</v>
      </c>
      <c r="L63" s="152" t="s">
        <v>6</v>
      </c>
      <c r="M63" s="156" t="s">
        <v>6</v>
      </c>
      <c r="N63" s="157"/>
      <c r="O63" s="188" t="s">
        <v>6</v>
      </c>
      <c r="P63" s="158" t="str">
        <f t="shared" si="0"/>
        <v/>
      </c>
      <c r="Q63" s="159" t="s">
        <v>6</v>
      </c>
      <c r="R63" s="159" t="s">
        <v>6</v>
      </c>
      <c r="S63" s="162" t="s">
        <v>6</v>
      </c>
      <c r="T63" s="3"/>
      <c r="U63" s="3"/>
    </row>
    <row r="64" spans="1:21" x14ac:dyDescent="0.35">
      <c r="A64" s="148" t="s">
        <v>6</v>
      </c>
      <c r="B64" s="190" t="s">
        <v>6</v>
      </c>
      <c r="C64" s="150" t="s">
        <v>61</v>
      </c>
      <c r="D64" s="151" t="s">
        <v>6</v>
      </c>
      <c r="E64" s="151" t="s">
        <v>6</v>
      </c>
      <c r="F64" s="152" t="s">
        <v>6</v>
      </c>
      <c r="G64" s="153" t="s">
        <v>6</v>
      </c>
      <c r="H64" s="154"/>
      <c r="I64" s="155" t="s">
        <v>61</v>
      </c>
      <c r="J64" s="151" t="s">
        <v>6</v>
      </c>
      <c r="K64" s="151" t="s">
        <v>6</v>
      </c>
      <c r="L64" s="152" t="s">
        <v>6</v>
      </c>
      <c r="M64" s="156" t="s">
        <v>6</v>
      </c>
      <c r="N64" s="157"/>
      <c r="O64" s="188" t="s">
        <v>6</v>
      </c>
      <c r="P64" s="158" t="str">
        <f t="shared" si="0"/>
        <v/>
      </c>
      <c r="Q64" s="159" t="s">
        <v>6</v>
      </c>
      <c r="R64" s="159" t="s">
        <v>6</v>
      </c>
      <c r="S64" s="162" t="s">
        <v>6</v>
      </c>
      <c r="T64" s="3"/>
      <c r="U64" s="3"/>
    </row>
    <row r="65" spans="1:21" x14ac:dyDescent="0.35">
      <c r="A65" s="148" t="s">
        <v>6</v>
      </c>
      <c r="B65" s="190" t="s">
        <v>6</v>
      </c>
      <c r="C65" s="150" t="s">
        <v>61</v>
      </c>
      <c r="D65" s="151" t="s">
        <v>6</v>
      </c>
      <c r="E65" s="151" t="s">
        <v>6</v>
      </c>
      <c r="F65" s="152" t="s">
        <v>6</v>
      </c>
      <c r="G65" s="153" t="s">
        <v>6</v>
      </c>
      <c r="H65" s="154"/>
      <c r="I65" s="155" t="s">
        <v>61</v>
      </c>
      <c r="J65" s="151" t="s">
        <v>6</v>
      </c>
      <c r="K65" s="151" t="s">
        <v>6</v>
      </c>
      <c r="L65" s="152" t="s">
        <v>6</v>
      </c>
      <c r="M65" s="156" t="s">
        <v>6</v>
      </c>
      <c r="N65" s="157"/>
      <c r="O65" s="188" t="s">
        <v>6</v>
      </c>
      <c r="P65" s="158" t="str">
        <f t="shared" si="0"/>
        <v/>
      </c>
      <c r="Q65" s="159" t="s">
        <v>6</v>
      </c>
      <c r="R65" s="159" t="s">
        <v>6</v>
      </c>
      <c r="S65" s="162" t="s">
        <v>6</v>
      </c>
      <c r="T65" s="3"/>
      <c r="U65" s="3"/>
    </row>
    <row r="66" spans="1:21" x14ac:dyDescent="0.35">
      <c r="A66" s="148" t="s">
        <v>6</v>
      </c>
      <c r="B66" s="190" t="s">
        <v>6</v>
      </c>
      <c r="C66" s="150" t="s">
        <v>61</v>
      </c>
      <c r="D66" s="151" t="s">
        <v>6</v>
      </c>
      <c r="E66" s="151" t="s">
        <v>6</v>
      </c>
      <c r="F66" s="152" t="s">
        <v>6</v>
      </c>
      <c r="G66" s="153" t="s">
        <v>6</v>
      </c>
      <c r="H66" s="154"/>
      <c r="I66" s="155" t="s">
        <v>61</v>
      </c>
      <c r="J66" s="151" t="s">
        <v>6</v>
      </c>
      <c r="K66" s="151" t="s">
        <v>6</v>
      </c>
      <c r="L66" s="152" t="s">
        <v>6</v>
      </c>
      <c r="M66" s="156" t="s">
        <v>6</v>
      </c>
      <c r="N66" s="157"/>
      <c r="O66" s="188" t="s">
        <v>6</v>
      </c>
      <c r="P66" s="158" t="str">
        <f t="shared" si="0"/>
        <v/>
      </c>
      <c r="Q66" s="159" t="s">
        <v>6</v>
      </c>
      <c r="R66" s="159" t="s">
        <v>6</v>
      </c>
      <c r="S66" s="162" t="s">
        <v>6</v>
      </c>
      <c r="T66" s="3"/>
      <c r="U66" s="3"/>
    </row>
    <row r="67" spans="1:21" x14ac:dyDescent="0.35">
      <c r="A67" s="148" t="s">
        <v>6</v>
      </c>
      <c r="B67" s="190" t="s">
        <v>6</v>
      </c>
      <c r="C67" s="150" t="s">
        <v>61</v>
      </c>
      <c r="D67" s="151" t="s">
        <v>6</v>
      </c>
      <c r="E67" s="151" t="s">
        <v>6</v>
      </c>
      <c r="F67" s="152" t="s">
        <v>6</v>
      </c>
      <c r="G67" s="153" t="s">
        <v>6</v>
      </c>
      <c r="H67" s="154"/>
      <c r="I67" s="155" t="s">
        <v>61</v>
      </c>
      <c r="J67" s="151" t="s">
        <v>6</v>
      </c>
      <c r="K67" s="151" t="s">
        <v>6</v>
      </c>
      <c r="L67" s="152" t="s">
        <v>6</v>
      </c>
      <c r="M67" s="156" t="s">
        <v>6</v>
      </c>
      <c r="N67" s="157"/>
      <c r="O67" s="188" t="s">
        <v>6</v>
      </c>
      <c r="P67" s="158" t="str">
        <f t="shared" si="0"/>
        <v/>
      </c>
      <c r="Q67" s="159" t="s">
        <v>6</v>
      </c>
      <c r="R67" s="159" t="s">
        <v>6</v>
      </c>
      <c r="S67" s="162" t="s">
        <v>6</v>
      </c>
      <c r="T67" s="3"/>
      <c r="U67" s="3"/>
    </row>
    <row r="68" spans="1:21" x14ac:dyDescent="0.35">
      <c r="A68" s="148" t="s">
        <v>6</v>
      </c>
      <c r="B68" s="190" t="s">
        <v>6</v>
      </c>
      <c r="C68" s="150" t="s">
        <v>61</v>
      </c>
      <c r="D68" s="151" t="s">
        <v>6</v>
      </c>
      <c r="E68" s="151" t="s">
        <v>6</v>
      </c>
      <c r="F68" s="152" t="s">
        <v>6</v>
      </c>
      <c r="G68" s="153" t="s">
        <v>6</v>
      </c>
      <c r="H68" s="154"/>
      <c r="I68" s="155" t="s">
        <v>61</v>
      </c>
      <c r="J68" s="151" t="s">
        <v>6</v>
      </c>
      <c r="K68" s="151" t="s">
        <v>6</v>
      </c>
      <c r="L68" s="152" t="s">
        <v>6</v>
      </c>
      <c r="M68" s="156" t="s">
        <v>6</v>
      </c>
      <c r="N68" s="157"/>
      <c r="O68" s="188" t="s">
        <v>6</v>
      </c>
      <c r="P68" s="158" t="str">
        <f t="shared" si="0"/>
        <v/>
      </c>
      <c r="Q68" s="159" t="s">
        <v>6</v>
      </c>
      <c r="R68" s="159" t="s">
        <v>6</v>
      </c>
      <c r="S68" s="162" t="s">
        <v>6</v>
      </c>
      <c r="T68" s="3"/>
      <c r="U68" s="3"/>
    </row>
    <row r="69" spans="1:21" x14ac:dyDescent="0.35">
      <c r="A69" s="148" t="s">
        <v>6</v>
      </c>
      <c r="B69" s="190" t="s">
        <v>6</v>
      </c>
      <c r="C69" s="150" t="s">
        <v>61</v>
      </c>
      <c r="D69" s="151" t="s">
        <v>6</v>
      </c>
      <c r="E69" s="151" t="s">
        <v>6</v>
      </c>
      <c r="F69" s="152" t="s">
        <v>6</v>
      </c>
      <c r="G69" s="153" t="s">
        <v>6</v>
      </c>
      <c r="H69" s="154"/>
      <c r="I69" s="155" t="s">
        <v>61</v>
      </c>
      <c r="J69" s="151" t="s">
        <v>6</v>
      </c>
      <c r="K69" s="151" t="s">
        <v>6</v>
      </c>
      <c r="L69" s="152" t="s">
        <v>6</v>
      </c>
      <c r="M69" s="156" t="s">
        <v>6</v>
      </c>
      <c r="N69" s="157"/>
      <c r="O69" s="188" t="s">
        <v>6</v>
      </c>
      <c r="P69" s="158" t="str">
        <f t="shared" si="0"/>
        <v/>
      </c>
      <c r="Q69" s="159" t="s">
        <v>6</v>
      </c>
      <c r="R69" s="159" t="s">
        <v>6</v>
      </c>
      <c r="S69" s="162" t="s">
        <v>6</v>
      </c>
      <c r="T69" s="3"/>
      <c r="U69" s="3"/>
    </row>
    <row r="70" spans="1:21" x14ac:dyDescent="0.35">
      <c r="A70" s="148" t="s">
        <v>6</v>
      </c>
      <c r="B70" s="190" t="s">
        <v>6</v>
      </c>
      <c r="C70" s="150" t="s">
        <v>61</v>
      </c>
      <c r="D70" s="151" t="s">
        <v>6</v>
      </c>
      <c r="E70" s="151" t="s">
        <v>6</v>
      </c>
      <c r="F70" s="152" t="s">
        <v>6</v>
      </c>
      <c r="G70" s="153" t="s">
        <v>6</v>
      </c>
      <c r="H70" s="154"/>
      <c r="I70" s="155" t="s">
        <v>61</v>
      </c>
      <c r="J70" s="151" t="s">
        <v>6</v>
      </c>
      <c r="K70" s="151" t="s">
        <v>6</v>
      </c>
      <c r="L70" s="152" t="s">
        <v>6</v>
      </c>
      <c r="M70" s="156" t="s">
        <v>6</v>
      </c>
      <c r="N70" s="157"/>
      <c r="O70" s="188" t="s">
        <v>6</v>
      </c>
      <c r="P70" s="158" t="str">
        <f t="shared" si="0"/>
        <v/>
      </c>
      <c r="Q70" s="159" t="s">
        <v>6</v>
      </c>
      <c r="R70" s="159" t="s">
        <v>6</v>
      </c>
      <c r="S70" s="162" t="s">
        <v>6</v>
      </c>
      <c r="T70" s="3"/>
      <c r="U70" s="3"/>
    </row>
    <row r="71" spans="1:21" x14ac:dyDescent="0.35">
      <c r="A71" s="148" t="s">
        <v>6</v>
      </c>
      <c r="B71" s="190" t="s">
        <v>6</v>
      </c>
      <c r="C71" s="150" t="s">
        <v>61</v>
      </c>
      <c r="D71" s="151" t="s">
        <v>6</v>
      </c>
      <c r="E71" s="151" t="s">
        <v>6</v>
      </c>
      <c r="F71" s="152" t="s">
        <v>6</v>
      </c>
      <c r="G71" s="153" t="s">
        <v>6</v>
      </c>
      <c r="H71" s="154"/>
      <c r="I71" s="155" t="s">
        <v>61</v>
      </c>
      <c r="J71" s="151" t="s">
        <v>6</v>
      </c>
      <c r="K71" s="151" t="s">
        <v>6</v>
      </c>
      <c r="L71" s="152" t="s">
        <v>6</v>
      </c>
      <c r="M71" s="156" t="s">
        <v>6</v>
      </c>
      <c r="N71" s="157"/>
      <c r="O71" s="188" t="s">
        <v>6</v>
      </c>
      <c r="P71" s="158" t="str">
        <f t="shared" si="0"/>
        <v/>
      </c>
      <c r="Q71" s="159" t="s">
        <v>6</v>
      </c>
      <c r="R71" s="159" t="s">
        <v>6</v>
      </c>
      <c r="S71" s="162" t="s">
        <v>6</v>
      </c>
      <c r="T71" s="3"/>
      <c r="U71" s="3"/>
    </row>
    <row r="72" spans="1:21" x14ac:dyDescent="0.35">
      <c r="A72" s="148" t="s">
        <v>6</v>
      </c>
      <c r="B72" s="190" t="s">
        <v>6</v>
      </c>
      <c r="C72" s="150" t="s">
        <v>61</v>
      </c>
      <c r="D72" s="151" t="s">
        <v>6</v>
      </c>
      <c r="E72" s="151" t="s">
        <v>6</v>
      </c>
      <c r="F72" s="152" t="s">
        <v>6</v>
      </c>
      <c r="G72" s="153" t="s">
        <v>6</v>
      </c>
      <c r="H72" s="154"/>
      <c r="I72" s="155" t="s">
        <v>61</v>
      </c>
      <c r="J72" s="151" t="s">
        <v>6</v>
      </c>
      <c r="K72" s="151" t="s">
        <v>6</v>
      </c>
      <c r="L72" s="152" t="s">
        <v>6</v>
      </c>
      <c r="M72" s="156" t="s">
        <v>6</v>
      </c>
      <c r="N72" s="157"/>
      <c r="O72" s="188" t="s">
        <v>6</v>
      </c>
      <c r="P72" s="158" t="str">
        <f t="shared" si="0"/>
        <v/>
      </c>
      <c r="Q72" s="159" t="s">
        <v>6</v>
      </c>
      <c r="R72" s="159" t="s">
        <v>6</v>
      </c>
      <c r="S72" s="162" t="s">
        <v>6</v>
      </c>
      <c r="T72" s="3"/>
      <c r="U72" s="3"/>
    </row>
    <row r="73" spans="1:21" x14ac:dyDescent="0.35">
      <c r="A73" s="148" t="s">
        <v>6</v>
      </c>
      <c r="B73" s="190" t="s">
        <v>6</v>
      </c>
      <c r="C73" s="150" t="s">
        <v>61</v>
      </c>
      <c r="D73" s="151" t="s">
        <v>6</v>
      </c>
      <c r="E73" s="151" t="s">
        <v>6</v>
      </c>
      <c r="F73" s="152" t="s">
        <v>6</v>
      </c>
      <c r="G73" s="153" t="s">
        <v>6</v>
      </c>
      <c r="H73" s="154"/>
      <c r="I73" s="155" t="s">
        <v>61</v>
      </c>
      <c r="J73" s="151" t="s">
        <v>6</v>
      </c>
      <c r="K73" s="151" t="s">
        <v>6</v>
      </c>
      <c r="L73" s="152" t="s">
        <v>6</v>
      </c>
      <c r="M73" s="156" t="s">
        <v>6</v>
      </c>
      <c r="N73" s="157"/>
      <c r="O73" s="188" t="s">
        <v>6</v>
      </c>
      <c r="P73" s="158" t="str">
        <f t="shared" si="0"/>
        <v/>
      </c>
      <c r="Q73" s="159" t="s">
        <v>6</v>
      </c>
      <c r="R73" s="159" t="s">
        <v>6</v>
      </c>
      <c r="S73" s="162" t="s">
        <v>6</v>
      </c>
      <c r="T73" s="3"/>
      <c r="U73" s="3"/>
    </row>
    <row r="74" spans="1:21" x14ac:dyDescent="0.35">
      <c r="A74" s="148" t="s">
        <v>6</v>
      </c>
      <c r="B74" s="190" t="s">
        <v>6</v>
      </c>
      <c r="C74" s="150" t="s">
        <v>61</v>
      </c>
      <c r="D74" s="151" t="s">
        <v>6</v>
      </c>
      <c r="E74" s="151" t="s">
        <v>6</v>
      </c>
      <c r="F74" s="152" t="s">
        <v>6</v>
      </c>
      <c r="G74" s="153" t="s">
        <v>6</v>
      </c>
      <c r="H74" s="154"/>
      <c r="I74" s="155" t="s">
        <v>61</v>
      </c>
      <c r="J74" s="151" t="s">
        <v>6</v>
      </c>
      <c r="K74" s="151" t="s">
        <v>6</v>
      </c>
      <c r="L74" s="152" t="s">
        <v>6</v>
      </c>
      <c r="M74" s="156" t="s">
        <v>6</v>
      </c>
      <c r="N74" s="157"/>
      <c r="O74" s="188" t="s">
        <v>6</v>
      </c>
      <c r="P74" s="158" t="str">
        <f t="shared" si="0"/>
        <v/>
      </c>
      <c r="Q74" s="159" t="s">
        <v>6</v>
      </c>
      <c r="R74" s="159" t="s">
        <v>6</v>
      </c>
      <c r="S74" s="162" t="s">
        <v>6</v>
      </c>
      <c r="T74" s="3"/>
      <c r="U74" s="3"/>
    </row>
    <row r="75" spans="1:21" x14ac:dyDescent="0.35">
      <c r="A75" s="148" t="s">
        <v>6</v>
      </c>
      <c r="B75" s="190" t="s">
        <v>6</v>
      </c>
      <c r="C75" s="150" t="s">
        <v>61</v>
      </c>
      <c r="D75" s="151" t="s">
        <v>6</v>
      </c>
      <c r="E75" s="151" t="s">
        <v>6</v>
      </c>
      <c r="F75" s="152" t="s">
        <v>6</v>
      </c>
      <c r="G75" s="153" t="s">
        <v>6</v>
      </c>
      <c r="H75" s="154"/>
      <c r="I75" s="155" t="s">
        <v>61</v>
      </c>
      <c r="J75" s="151" t="s">
        <v>6</v>
      </c>
      <c r="K75" s="151" t="s">
        <v>6</v>
      </c>
      <c r="L75" s="152" t="s">
        <v>6</v>
      </c>
      <c r="M75" s="156" t="s">
        <v>6</v>
      </c>
      <c r="N75" s="157"/>
      <c r="O75" s="188" t="s">
        <v>6</v>
      </c>
      <c r="P75" s="158" t="str">
        <f t="shared" si="0"/>
        <v/>
      </c>
      <c r="Q75" s="159" t="s">
        <v>6</v>
      </c>
      <c r="R75" s="159" t="s">
        <v>6</v>
      </c>
      <c r="S75" s="162" t="s">
        <v>6</v>
      </c>
      <c r="T75" s="3"/>
      <c r="U75" s="3"/>
    </row>
    <row r="76" spans="1:21" x14ac:dyDescent="0.35">
      <c r="A76" s="148" t="s">
        <v>6</v>
      </c>
      <c r="B76" s="190" t="s">
        <v>6</v>
      </c>
      <c r="C76" s="150" t="s">
        <v>61</v>
      </c>
      <c r="D76" s="151" t="s">
        <v>6</v>
      </c>
      <c r="E76" s="151" t="s">
        <v>6</v>
      </c>
      <c r="F76" s="152" t="s">
        <v>6</v>
      </c>
      <c r="G76" s="153" t="s">
        <v>6</v>
      </c>
      <c r="H76" s="154"/>
      <c r="I76" s="155" t="s">
        <v>61</v>
      </c>
      <c r="J76" s="151" t="s">
        <v>6</v>
      </c>
      <c r="K76" s="151" t="s">
        <v>6</v>
      </c>
      <c r="L76" s="152" t="s">
        <v>6</v>
      </c>
      <c r="M76" s="156" t="s">
        <v>6</v>
      </c>
      <c r="N76" s="157"/>
      <c r="O76" s="188" t="s">
        <v>6</v>
      </c>
      <c r="P76" s="158" t="str">
        <f t="shared" si="0"/>
        <v/>
      </c>
      <c r="Q76" s="159" t="s">
        <v>6</v>
      </c>
      <c r="R76" s="159" t="s">
        <v>6</v>
      </c>
      <c r="S76" s="162" t="s">
        <v>6</v>
      </c>
      <c r="T76" s="3"/>
      <c r="U76" s="3"/>
    </row>
    <row r="77" spans="1:21" x14ac:dyDescent="0.35">
      <c r="A77" s="148" t="s">
        <v>6</v>
      </c>
      <c r="B77" s="190" t="s">
        <v>6</v>
      </c>
      <c r="C77" s="150" t="s">
        <v>61</v>
      </c>
      <c r="D77" s="151" t="s">
        <v>6</v>
      </c>
      <c r="E77" s="151" t="s">
        <v>6</v>
      </c>
      <c r="F77" s="152" t="s">
        <v>6</v>
      </c>
      <c r="G77" s="153" t="s">
        <v>6</v>
      </c>
      <c r="H77" s="154"/>
      <c r="I77" s="155" t="s">
        <v>61</v>
      </c>
      <c r="J77" s="151" t="s">
        <v>6</v>
      </c>
      <c r="K77" s="151" t="s">
        <v>6</v>
      </c>
      <c r="L77" s="152" t="s">
        <v>6</v>
      </c>
      <c r="M77" s="156" t="s">
        <v>6</v>
      </c>
      <c r="N77" s="157"/>
      <c r="O77" s="188" t="s">
        <v>6</v>
      </c>
      <c r="P77" s="158" t="str">
        <f t="shared" si="0"/>
        <v/>
      </c>
      <c r="Q77" s="159" t="s">
        <v>6</v>
      </c>
      <c r="R77" s="159" t="s">
        <v>6</v>
      </c>
      <c r="S77" s="162" t="s">
        <v>6</v>
      </c>
      <c r="T77" s="3"/>
      <c r="U77" s="3"/>
    </row>
    <row r="78" spans="1:21" x14ac:dyDescent="0.35">
      <c r="A78" s="148" t="s">
        <v>6</v>
      </c>
      <c r="B78" s="190" t="s">
        <v>6</v>
      </c>
      <c r="C78" s="150" t="s">
        <v>61</v>
      </c>
      <c r="D78" s="151" t="s">
        <v>6</v>
      </c>
      <c r="E78" s="151" t="s">
        <v>6</v>
      </c>
      <c r="F78" s="152" t="s">
        <v>6</v>
      </c>
      <c r="G78" s="153" t="s">
        <v>6</v>
      </c>
      <c r="H78" s="154"/>
      <c r="I78" s="155" t="s">
        <v>61</v>
      </c>
      <c r="J78" s="151" t="s">
        <v>6</v>
      </c>
      <c r="K78" s="151" t="s">
        <v>6</v>
      </c>
      <c r="L78" s="152" t="s">
        <v>6</v>
      </c>
      <c r="M78" s="156" t="s">
        <v>6</v>
      </c>
      <c r="N78" s="157"/>
      <c r="O78" s="188" t="s">
        <v>6</v>
      </c>
      <c r="P78" s="158" t="str">
        <f t="shared" si="0"/>
        <v/>
      </c>
      <c r="Q78" s="159" t="s">
        <v>6</v>
      </c>
      <c r="R78" s="159" t="s">
        <v>6</v>
      </c>
      <c r="S78" s="162" t="s">
        <v>6</v>
      </c>
      <c r="T78" s="3"/>
      <c r="U78" s="3"/>
    </row>
    <row r="79" spans="1:21" x14ac:dyDescent="0.35">
      <c r="A79" s="148" t="s">
        <v>6</v>
      </c>
      <c r="B79" s="190" t="s">
        <v>6</v>
      </c>
      <c r="C79" s="150" t="s">
        <v>61</v>
      </c>
      <c r="D79" s="151" t="s">
        <v>6</v>
      </c>
      <c r="E79" s="151" t="s">
        <v>6</v>
      </c>
      <c r="F79" s="152" t="s">
        <v>6</v>
      </c>
      <c r="G79" s="153" t="s">
        <v>6</v>
      </c>
      <c r="H79" s="154"/>
      <c r="I79" s="155" t="s">
        <v>61</v>
      </c>
      <c r="J79" s="151" t="s">
        <v>6</v>
      </c>
      <c r="K79" s="151" t="s">
        <v>6</v>
      </c>
      <c r="L79" s="152" t="s">
        <v>6</v>
      </c>
      <c r="M79" s="156" t="s">
        <v>6</v>
      </c>
      <c r="N79" s="157"/>
      <c r="O79" s="188" t="s">
        <v>6</v>
      </c>
      <c r="P79" s="158" t="str">
        <f t="shared" si="0"/>
        <v/>
      </c>
      <c r="Q79" s="159" t="s">
        <v>6</v>
      </c>
      <c r="R79" s="159" t="s">
        <v>6</v>
      </c>
      <c r="S79" s="162" t="s">
        <v>6</v>
      </c>
      <c r="T79" s="3"/>
      <c r="U79" s="3"/>
    </row>
    <row r="80" spans="1:21" x14ac:dyDescent="0.35">
      <c r="A80" s="148" t="s">
        <v>6</v>
      </c>
      <c r="B80" s="190" t="s">
        <v>6</v>
      </c>
      <c r="C80" s="150" t="s">
        <v>61</v>
      </c>
      <c r="D80" s="151" t="s">
        <v>6</v>
      </c>
      <c r="E80" s="151" t="s">
        <v>6</v>
      </c>
      <c r="F80" s="152" t="s">
        <v>6</v>
      </c>
      <c r="G80" s="153" t="s">
        <v>6</v>
      </c>
      <c r="H80" s="154"/>
      <c r="I80" s="155" t="s">
        <v>61</v>
      </c>
      <c r="J80" s="151" t="s">
        <v>6</v>
      </c>
      <c r="K80" s="151" t="s">
        <v>6</v>
      </c>
      <c r="L80" s="152" t="s">
        <v>6</v>
      </c>
      <c r="M80" s="156" t="s">
        <v>6</v>
      </c>
      <c r="N80" s="157"/>
      <c r="O80" s="188" t="s">
        <v>6</v>
      </c>
      <c r="P80" s="158" t="str">
        <f t="shared" si="0"/>
        <v/>
      </c>
      <c r="Q80" s="159" t="s">
        <v>6</v>
      </c>
      <c r="R80" s="159" t="s">
        <v>6</v>
      </c>
      <c r="S80" s="162" t="s">
        <v>6</v>
      </c>
      <c r="T80" s="3"/>
      <c r="U80" s="3"/>
    </row>
    <row r="81" spans="1:21" x14ac:dyDescent="0.35">
      <c r="A81" s="148" t="s">
        <v>6</v>
      </c>
      <c r="B81" s="190" t="s">
        <v>6</v>
      </c>
      <c r="C81" s="150" t="s">
        <v>61</v>
      </c>
      <c r="D81" s="151" t="s">
        <v>6</v>
      </c>
      <c r="E81" s="151" t="s">
        <v>6</v>
      </c>
      <c r="F81" s="152" t="s">
        <v>6</v>
      </c>
      <c r="G81" s="153" t="s">
        <v>6</v>
      </c>
      <c r="H81" s="154"/>
      <c r="I81" s="155" t="s">
        <v>61</v>
      </c>
      <c r="J81" s="151" t="s">
        <v>6</v>
      </c>
      <c r="K81" s="151" t="s">
        <v>6</v>
      </c>
      <c r="L81" s="152" t="s">
        <v>6</v>
      </c>
      <c r="M81" s="156" t="s">
        <v>6</v>
      </c>
      <c r="N81" s="157"/>
      <c r="O81" s="188" t="s">
        <v>6</v>
      </c>
      <c r="P81" s="158" t="str">
        <f t="shared" si="0"/>
        <v/>
      </c>
      <c r="Q81" s="159" t="s">
        <v>6</v>
      </c>
      <c r="R81" s="159" t="s">
        <v>6</v>
      </c>
      <c r="S81" s="162" t="s">
        <v>6</v>
      </c>
      <c r="T81" s="3"/>
      <c r="U81" s="3"/>
    </row>
    <row r="82" spans="1:21" x14ac:dyDescent="0.35">
      <c r="A82" s="148" t="s">
        <v>6</v>
      </c>
      <c r="B82" s="190" t="s">
        <v>6</v>
      </c>
      <c r="C82" s="150" t="s">
        <v>61</v>
      </c>
      <c r="D82" s="151" t="s">
        <v>6</v>
      </c>
      <c r="E82" s="151" t="s">
        <v>6</v>
      </c>
      <c r="F82" s="152" t="s">
        <v>6</v>
      </c>
      <c r="G82" s="153" t="s">
        <v>6</v>
      </c>
      <c r="H82" s="154"/>
      <c r="I82" s="155" t="s">
        <v>61</v>
      </c>
      <c r="J82" s="151" t="s">
        <v>6</v>
      </c>
      <c r="K82" s="151" t="s">
        <v>6</v>
      </c>
      <c r="L82" s="152" t="s">
        <v>6</v>
      </c>
      <c r="M82" s="156" t="s">
        <v>6</v>
      </c>
      <c r="N82" s="157"/>
      <c r="O82" s="188" t="s">
        <v>6</v>
      </c>
      <c r="P82" s="158" t="str">
        <f t="shared" si="0"/>
        <v/>
      </c>
      <c r="Q82" s="159" t="s">
        <v>6</v>
      </c>
      <c r="R82" s="159" t="s">
        <v>6</v>
      </c>
      <c r="S82" s="162" t="s">
        <v>6</v>
      </c>
      <c r="T82" s="3"/>
      <c r="U82" s="3"/>
    </row>
    <row r="83" spans="1:21" x14ac:dyDescent="0.35">
      <c r="A83" s="148" t="s">
        <v>6</v>
      </c>
      <c r="B83" s="190" t="s">
        <v>6</v>
      </c>
      <c r="C83" s="150" t="s">
        <v>61</v>
      </c>
      <c r="D83" s="151" t="s">
        <v>6</v>
      </c>
      <c r="E83" s="151" t="s">
        <v>6</v>
      </c>
      <c r="F83" s="152" t="s">
        <v>6</v>
      </c>
      <c r="G83" s="153" t="s">
        <v>6</v>
      </c>
      <c r="H83" s="154"/>
      <c r="I83" s="155" t="s">
        <v>61</v>
      </c>
      <c r="J83" s="151" t="s">
        <v>6</v>
      </c>
      <c r="K83" s="151" t="s">
        <v>6</v>
      </c>
      <c r="L83" s="152" t="s">
        <v>6</v>
      </c>
      <c r="M83" s="156" t="s">
        <v>6</v>
      </c>
      <c r="N83" s="157"/>
      <c r="O83" s="188" t="s">
        <v>6</v>
      </c>
      <c r="P83" s="158" t="str">
        <f t="shared" si="0"/>
        <v/>
      </c>
      <c r="Q83" s="159" t="s">
        <v>6</v>
      </c>
      <c r="R83" s="159" t="s">
        <v>6</v>
      </c>
      <c r="S83" s="162" t="s">
        <v>6</v>
      </c>
      <c r="T83" s="3"/>
      <c r="U83" s="3"/>
    </row>
    <row r="84" spans="1:21" x14ac:dyDescent="0.35">
      <c r="A84" s="148" t="s">
        <v>6</v>
      </c>
      <c r="B84" s="190" t="s">
        <v>6</v>
      </c>
      <c r="C84" s="150" t="s">
        <v>61</v>
      </c>
      <c r="D84" s="151" t="s">
        <v>6</v>
      </c>
      <c r="E84" s="151" t="s">
        <v>6</v>
      </c>
      <c r="F84" s="152" t="s">
        <v>6</v>
      </c>
      <c r="G84" s="153" t="s">
        <v>6</v>
      </c>
      <c r="H84" s="154"/>
      <c r="I84" s="155" t="s">
        <v>61</v>
      </c>
      <c r="J84" s="151" t="s">
        <v>6</v>
      </c>
      <c r="K84" s="151" t="s">
        <v>6</v>
      </c>
      <c r="L84" s="152" t="s">
        <v>6</v>
      </c>
      <c r="M84" s="156" t="s">
        <v>6</v>
      </c>
      <c r="N84" s="157"/>
      <c r="O84" s="188" t="s">
        <v>6</v>
      </c>
      <c r="P84" s="158" t="str">
        <f t="shared" si="0"/>
        <v/>
      </c>
      <c r="Q84" s="159" t="s">
        <v>6</v>
      </c>
      <c r="R84" s="159" t="s">
        <v>6</v>
      </c>
      <c r="S84" s="162" t="s">
        <v>6</v>
      </c>
      <c r="T84" s="3"/>
      <c r="U84" s="3"/>
    </row>
    <row r="85" spans="1:21" x14ac:dyDescent="0.35">
      <c r="A85" s="148" t="s">
        <v>6</v>
      </c>
      <c r="B85" s="190" t="s">
        <v>6</v>
      </c>
      <c r="C85" s="150" t="s">
        <v>61</v>
      </c>
      <c r="D85" s="151" t="s">
        <v>6</v>
      </c>
      <c r="E85" s="151" t="s">
        <v>6</v>
      </c>
      <c r="F85" s="152" t="s">
        <v>6</v>
      </c>
      <c r="G85" s="153" t="s">
        <v>6</v>
      </c>
      <c r="H85" s="154"/>
      <c r="I85" s="155" t="s">
        <v>61</v>
      </c>
      <c r="J85" s="151" t="s">
        <v>6</v>
      </c>
      <c r="K85" s="151" t="s">
        <v>6</v>
      </c>
      <c r="L85" s="152" t="s">
        <v>6</v>
      </c>
      <c r="M85" s="156" t="s">
        <v>6</v>
      </c>
      <c r="N85" s="157"/>
      <c r="O85" s="188" t="s">
        <v>6</v>
      </c>
      <c r="P85" s="158" t="str">
        <f t="shared" si="0"/>
        <v/>
      </c>
      <c r="Q85" s="159" t="s">
        <v>6</v>
      </c>
      <c r="R85" s="159" t="s">
        <v>6</v>
      </c>
      <c r="S85" s="162" t="s">
        <v>6</v>
      </c>
      <c r="T85" s="3"/>
      <c r="U85" s="3"/>
    </row>
    <row r="86" spans="1:21" x14ac:dyDescent="0.35">
      <c r="A86" s="148" t="s">
        <v>6</v>
      </c>
      <c r="B86" s="190" t="s">
        <v>6</v>
      </c>
      <c r="C86" s="150" t="s">
        <v>61</v>
      </c>
      <c r="D86" s="151" t="s">
        <v>6</v>
      </c>
      <c r="E86" s="151" t="s">
        <v>6</v>
      </c>
      <c r="F86" s="152" t="s">
        <v>6</v>
      </c>
      <c r="G86" s="153" t="s">
        <v>6</v>
      </c>
      <c r="H86" s="154"/>
      <c r="I86" s="155" t="s">
        <v>61</v>
      </c>
      <c r="J86" s="151" t="s">
        <v>6</v>
      </c>
      <c r="K86" s="151" t="s">
        <v>6</v>
      </c>
      <c r="L86" s="152" t="s">
        <v>6</v>
      </c>
      <c r="M86" s="156" t="s">
        <v>6</v>
      </c>
      <c r="N86" s="157"/>
      <c r="O86" s="188" t="s">
        <v>6</v>
      </c>
      <c r="P86" s="158" t="str">
        <f t="shared" si="0"/>
        <v/>
      </c>
      <c r="Q86" s="159" t="s">
        <v>6</v>
      </c>
      <c r="R86" s="159" t="s">
        <v>6</v>
      </c>
      <c r="S86" s="162" t="s">
        <v>6</v>
      </c>
      <c r="T86" s="3"/>
      <c r="U86" s="3"/>
    </row>
    <row r="87" spans="1:21" x14ac:dyDescent="0.35">
      <c r="A87" s="148" t="s">
        <v>6</v>
      </c>
      <c r="B87" s="190" t="s">
        <v>6</v>
      </c>
      <c r="C87" s="150" t="s">
        <v>61</v>
      </c>
      <c r="D87" s="151" t="s">
        <v>6</v>
      </c>
      <c r="E87" s="151" t="s">
        <v>6</v>
      </c>
      <c r="F87" s="152" t="s">
        <v>6</v>
      </c>
      <c r="G87" s="153" t="s">
        <v>6</v>
      </c>
      <c r="H87" s="154"/>
      <c r="I87" s="155" t="s">
        <v>61</v>
      </c>
      <c r="J87" s="151" t="s">
        <v>6</v>
      </c>
      <c r="K87" s="151" t="s">
        <v>6</v>
      </c>
      <c r="L87" s="152" t="s">
        <v>6</v>
      </c>
      <c r="M87" s="156" t="s">
        <v>6</v>
      </c>
      <c r="N87" s="157"/>
      <c r="O87" s="188" t="s">
        <v>6</v>
      </c>
      <c r="P87" s="158" t="str">
        <f t="shared" si="0"/>
        <v/>
      </c>
      <c r="Q87" s="159" t="s">
        <v>6</v>
      </c>
      <c r="R87" s="159" t="s">
        <v>6</v>
      </c>
      <c r="S87" s="162" t="s">
        <v>6</v>
      </c>
      <c r="T87" s="3"/>
      <c r="U87" s="3"/>
    </row>
    <row r="88" spans="1:21" x14ac:dyDescent="0.35">
      <c r="A88" s="148" t="s">
        <v>6</v>
      </c>
      <c r="B88" s="190" t="s">
        <v>6</v>
      </c>
      <c r="C88" s="150" t="s">
        <v>61</v>
      </c>
      <c r="D88" s="151" t="s">
        <v>6</v>
      </c>
      <c r="E88" s="151" t="s">
        <v>6</v>
      </c>
      <c r="F88" s="152" t="s">
        <v>6</v>
      </c>
      <c r="G88" s="153" t="s">
        <v>6</v>
      </c>
      <c r="H88" s="154"/>
      <c r="I88" s="155" t="s">
        <v>61</v>
      </c>
      <c r="J88" s="151" t="s">
        <v>6</v>
      </c>
      <c r="K88" s="151" t="s">
        <v>6</v>
      </c>
      <c r="L88" s="152" t="s">
        <v>6</v>
      </c>
      <c r="M88" s="156" t="s">
        <v>6</v>
      </c>
      <c r="N88" s="157"/>
      <c r="O88" s="188" t="s">
        <v>6</v>
      </c>
      <c r="P88" s="158" t="str">
        <f t="shared" si="0"/>
        <v/>
      </c>
      <c r="Q88" s="159" t="s">
        <v>6</v>
      </c>
      <c r="R88" s="159" t="s">
        <v>6</v>
      </c>
      <c r="S88" s="162" t="s">
        <v>6</v>
      </c>
      <c r="T88" s="3"/>
      <c r="U88" s="3"/>
    </row>
    <row r="89" spans="1:21" x14ac:dyDescent="0.35">
      <c r="A89" s="148" t="s">
        <v>6</v>
      </c>
      <c r="B89" s="190" t="s">
        <v>6</v>
      </c>
      <c r="C89" s="150" t="s">
        <v>61</v>
      </c>
      <c r="D89" s="151" t="s">
        <v>6</v>
      </c>
      <c r="E89" s="151" t="s">
        <v>6</v>
      </c>
      <c r="F89" s="152" t="s">
        <v>6</v>
      </c>
      <c r="G89" s="153" t="s">
        <v>6</v>
      </c>
      <c r="H89" s="154"/>
      <c r="I89" s="155" t="s">
        <v>61</v>
      </c>
      <c r="J89" s="151" t="s">
        <v>6</v>
      </c>
      <c r="K89" s="151" t="s">
        <v>6</v>
      </c>
      <c r="L89" s="152" t="s">
        <v>6</v>
      </c>
      <c r="M89" s="156" t="s">
        <v>6</v>
      </c>
      <c r="N89" s="157"/>
      <c r="O89" s="188" t="s">
        <v>6</v>
      </c>
      <c r="P89" s="158" t="str">
        <f t="shared" ref="P89:P94" si="1">IF(OR(D89="",D89="-",J89="",J89="-"),"",D89-J89)</f>
        <v/>
      </c>
      <c r="Q89" s="159" t="s">
        <v>6</v>
      </c>
      <c r="R89" s="159" t="s">
        <v>6</v>
      </c>
      <c r="S89" s="162" t="s">
        <v>6</v>
      </c>
      <c r="T89" s="3"/>
      <c r="U89" s="3"/>
    </row>
    <row r="90" spans="1:21" x14ac:dyDescent="0.35">
      <c r="A90" s="148" t="s">
        <v>6</v>
      </c>
      <c r="B90" s="190" t="s">
        <v>6</v>
      </c>
      <c r="C90" s="150" t="s">
        <v>61</v>
      </c>
      <c r="D90" s="151" t="s">
        <v>6</v>
      </c>
      <c r="E90" s="151" t="s">
        <v>6</v>
      </c>
      <c r="F90" s="152" t="s">
        <v>6</v>
      </c>
      <c r="G90" s="153" t="s">
        <v>6</v>
      </c>
      <c r="H90" s="154"/>
      <c r="I90" s="155" t="s">
        <v>61</v>
      </c>
      <c r="J90" s="151" t="s">
        <v>6</v>
      </c>
      <c r="K90" s="151" t="s">
        <v>6</v>
      </c>
      <c r="L90" s="152" t="s">
        <v>6</v>
      </c>
      <c r="M90" s="156" t="s">
        <v>6</v>
      </c>
      <c r="N90" s="157"/>
      <c r="O90" s="188" t="s">
        <v>6</v>
      </c>
      <c r="P90" s="158" t="str">
        <f t="shared" si="1"/>
        <v/>
      </c>
      <c r="Q90" s="159" t="s">
        <v>6</v>
      </c>
      <c r="R90" s="159" t="s">
        <v>6</v>
      </c>
      <c r="S90" s="162" t="s">
        <v>6</v>
      </c>
      <c r="T90" s="3"/>
      <c r="U90" s="3"/>
    </row>
    <row r="91" spans="1:21" x14ac:dyDescent="0.35">
      <c r="A91" s="148" t="s">
        <v>6</v>
      </c>
      <c r="B91" s="190" t="s">
        <v>6</v>
      </c>
      <c r="C91" s="150" t="s">
        <v>61</v>
      </c>
      <c r="D91" s="151" t="s">
        <v>6</v>
      </c>
      <c r="E91" s="151" t="s">
        <v>6</v>
      </c>
      <c r="F91" s="152" t="s">
        <v>6</v>
      </c>
      <c r="G91" s="153" t="s">
        <v>6</v>
      </c>
      <c r="H91" s="154"/>
      <c r="I91" s="155" t="s">
        <v>61</v>
      </c>
      <c r="J91" s="151" t="s">
        <v>6</v>
      </c>
      <c r="K91" s="151" t="s">
        <v>6</v>
      </c>
      <c r="L91" s="152" t="s">
        <v>6</v>
      </c>
      <c r="M91" s="156" t="s">
        <v>6</v>
      </c>
      <c r="N91" s="157"/>
      <c r="O91" s="188" t="s">
        <v>6</v>
      </c>
      <c r="P91" s="158" t="str">
        <f t="shared" si="1"/>
        <v/>
      </c>
      <c r="Q91" s="159" t="s">
        <v>6</v>
      </c>
      <c r="R91" s="159" t="s">
        <v>6</v>
      </c>
      <c r="S91" s="162" t="s">
        <v>6</v>
      </c>
      <c r="T91" s="3"/>
      <c r="U91" s="3"/>
    </row>
    <row r="92" spans="1:21" x14ac:dyDescent="0.35">
      <c r="A92" s="148" t="s">
        <v>6</v>
      </c>
      <c r="B92" s="190" t="s">
        <v>6</v>
      </c>
      <c r="C92" s="150" t="s">
        <v>61</v>
      </c>
      <c r="D92" s="151" t="s">
        <v>6</v>
      </c>
      <c r="E92" s="151" t="s">
        <v>6</v>
      </c>
      <c r="F92" s="152" t="s">
        <v>6</v>
      </c>
      <c r="G92" s="153" t="s">
        <v>6</v>
      </c>
      <c r="H92" s="154"/>
      <c r="I92" s="155" t="s">
        <v>61</v>
      </c>
      <c r="J92" s="151" t="s">
        <v>6</v>
      </c>
      <c r="K92" s="151" t="s">
        <v>6</v>
      </c>
      <c r="L92" s="152" t="s">
        <v>6</v>
      </c>
      <c r="M92" s="156" t="s">
        <v>6</v>
      </c>
      <c r="N92" s="157"/>
      <c r="O92" s="188" t="s">
        <v>6</v>
      </c>
      <c r="P92" s="158" t="str">
        <f t="shared" si="1"/>
        <v/>
      </c>
      <c r="Q92" s="159" t="s">
        <v>6</v>
      </c>
      <c r="R92" s="159" t="s">
        <v>6</v>
      </c>
      <c r="S92" s="162" t="s">
        <v>6</v>
      </c>
      <c r="T92" s="3"/>
      <c r="U92" s="3"/>
    </row>
    <row r="93" spans="1:21" x14ac:dyDescent="0.35">
      <c r="A93" s="148" t="s">
        <v>6</v>
      </c>
      <c r="B93" s="190" t="s">
        <v>6</v>
      </c>
      <c r="C93" s="150" t="s">
        <v>61</v>
      </c>
      <c r="D93" s="151" t="s">
        <v>6</v>
      </c>
      <c r="E93" s="151" t="s">
        <v>6</v>
      </c>
      <c r="F93" s="152" t="s">
        <v>6</v>
      </c>
      <c r="G93" s="153" t="s">
        <v>6</v>
      </c>
      <c r="H93" s="154"/>
      <c r="I93" s="155" t="s">
        <v>61</v>
      </c>
      <c r="J93" s="151" t="s">
        <v>6</v>
      </c>
      <c r="K93" s="151" t="s">
        <v>6</v>
      </c>
      <c r="L93" s="152" t="s">
        <v>6</v>
      </c>
      <c r="M93" s="156" t="s">
        <v>6</v>
      </c>
      <c r="N93" s="157"/>
      <c r="O93" s="188" t="s">
        <v>6</v>
      </c>
      <c r="P93" s="158" t="str">
        <f t="shared" si="1"/>
        <v/>
      </c>
      <c r="Q93" s="159" t="s">
        <v>6</v>
      </c>
      <c r="R93" s="159" t="s">
        <v>6</v>
      </c>
      <c r="S93" s="162" t="s">
        <v>6</v>
      </c>
      <c r="T93" s="3"/>
      <c r="U93" s="3"/>
    </row>
    <row r="94" spans="1:21" ht="15" thickBot="1" x14ac:dyDescent="0.4">
      <c r="A94" s="148" t="s">
        <v>6</v>
      </c>
      <c r="B94" s="190" t="s">
        <v>6</v>
      </c>
      <c r="C94" s="150" t="s">
        <v>61</v>
      </c>
      <c r="D94" s="151" t="s">
        <v>6</v>
      </c>
      <c r="E94" s="151" t="s">
        <v>6</v>
      </c>
      <c r="F94" s="152" t="s">
        <v>6</v>
      </c>
      <c r="G94" s="153" t="s">
        <v>6</v>
      </c>
      <c r="H94" s="154"/>
      <c r="I94" s="155" t="s">
        <v>61</v>
      </c>
      <c r="J94" s="151" t="s">
        <v>6</v>
      </c>
      <c r="K94" s="151" t="s">
        <v>6</v>
      </c>
      <c r="L94" s="152" t="s">
        <v>6</v>
      </c>
      <c r="M94" s="156" t="s">
        <v>6</v>
      </c>
      <c r="N94" s="157"/>
      <c r="O94" s="188" t="s">
        <v>6</v>
      </c>
      <c r="P94" s="158" t="str">
        <f t="shared" si="1"/>
        <v/>
      </c>
      <c r="Q94" s="159" t="s">
        <v>6</v>
      </c>
      <c r="R94" s="159" t="s">
        <v>6</v>
      </c>
      <c r="S94" s="162" t="s">
        <v>6</v>
      </c>
      <c r="T94" s="3"/>
      <c r="U94" s="3"/>
    </row>
    <row r="95" spans="1:21" x14ac:dyDescent="0.35">
      <c r="A95" s="163" t="s">
        <v>92</v>
      </c>
      <c r="B95" s="191">
        <f>IF(SUM(B25:B94)=0,"-",AVERAGE(B25:B94))</f>
        <v>24</v>
      </c>
      <c r="C95" s="165" t="s">
        <v>61</v>
      </c>
      <c r="D95" s="166">
        <f>IF(SUM(D25:D94)=0,0,AVERAGE(D25:D94))</f>
        <v>63.295714285714283</v>
      </c>
      <c r="E95" s="166">
        <f>IF(SUM(E25:E94)=0,"-",AVERAGE(E25:E94))</f>
        <v>6.8300000000000036</v>
      </c>
      <c r="F95" s="167">
        <f>IF(SUM(F25:F94)=0,"-",AVERAGE(F25:F94))</f>
        <v>54.646071428571432</v>
      </c>
      <c r="G95" s="168">
        <f>IF(SUM(G25:G94)=0,"-",AVERAGE(G25:G94))</f>
        <v>55.65392857142858</v>
      </c>
      <c r="H95" s="167"/>
      <c r="I95" s="169" t="s">
        <v>61</v>
      </c>
      <c r="J95" s="166">
        <f>IF(SUM(J25:J94)=0,0,AVERAGE(J25:J94))</f>
        <v>52.787142857142847</v>
      </c>
      <c r="K95" s="166">
        <f>IF(SUM(K25:K94)=0,"-",AVERAGE(K25:K94))</f>
        <v>5.2300000000000013</v>
      </c>
      <c r="L95" s="167">
        <f>IF(SUM(L25:L94)=0,"-",AVERAGE(L25:L94))</f>
        <v>33.712499999999999</v>
      </c>
      <c r="M95" s="167">
        <f>IF(SUM(M25:M94)=0,"-",AVERAGE(M25:M94))</f>
        <v>34.156785714285704</v>
      </c>
      <c r="N95" s="170"/>
      <c r="O95" s="173" t="str">
        <f>IF(SUM(O25:O94)=0,"-",AVERAGE(O25:O94))</f>
        <v>-</v>
      </c>
      <c r="P95" s="171">
        <f>IF(SUM(P25:P94)=0,"-",AVERAGE(P25:P94))</f>
        <v>10.508571428571427</v>
      </c>
      <c r="Q95" s="168">
        <f>IF(SUM(Q25:Q94)=0,"-",AVERAGE(Q25:Q94))</f>
        <v>20.93357142857143</v>
      </c>
      <c r="R95" s="168">
        <f>IF(SUM(R25:R94)=0,"-",AVERAGE(R25:R94))</f>
        <v>21.497142857142858</v>
      </c>
      <c r="S95" s="173">
        <f>IF(SUM(S25:S94)=0,"-",AVERAGE(S25:S94))</f>
        <v>1.6787857142857139</v>
      </c>
      <c r="T95" s="3"/>
      <c r="U95" s="3"/>
    </row>
    <row r="96" spans="1:21" ht="15" thickBot="1" x14ac:dyDescent="0.4">
      <c r="A96" s="174" t="s">
        <v>93</v>
      </c>
      <c r="B96" s="192">
        <f>SUM(B25:B94)</f>
        <v>672</v>
      </c>
      <c r="C96" s="174"/>
      <c r="D96" s="176"/>
      <c r="E96" s="176"/>
      <c r="F96" s="177">
        <f>SUM(F25:F94)</f>
        <v>1530.0900000000001</v>
      </c>
      <c r="G96" s="178">
        <f>SUM(G25:G94)</f>
        <v>1558.3100000000002</v>
      </c>
      <c r="H96" s="179"/>
      <c r="I96" s="176"/>
      <c r="J96" s="176"/>
      <c r="K96" s="176"/>
      <c r="L96" s="180">
        <f>SUM(L25:L94)</f>
        <v>943.94999999999993</v>
      </c>
      <c r="M96" s="181">
        <f>SUM(M25:M94)</f>
        <v>956.38999999999976</v>
      </c>
      <c r="N96" s="182"/>
      <c r="O96" s="184">
        <f>SUM(O25:O94)</f>
        <v>0</v>
      </c>
      <c r="P96" s="174"/>
      <c r="Q96" s="183">
        <f>SUM(Q25:Q94)</f>
        <v>586.14</v>
      </c>
      <c r="R96" s="183">
        <f>SUM(R25:R94)</f>
        <v>601.92000000000007</v>
      </c>
      <c r="S96" s="184">
        <f>SUM(S25:S94)</f>
        <v>47.005999999999986</v>
      </c>
      <c r="T96" s="3"/>
      <c r="U96" s="3"/>
    </row>
    <row r="97" spans="1:21" x14ac:dyDescent="0.35">
      <c r="A97" s="92">
        <f>70-COUNTIF(A25:A94,"")</f>
        <v>28</v>
      </c>
      <c r="B97" s="92">
        <f>COUNT(B25:B94)</f>
        <v>28</v>
      </c>
      <c r="C97" s="92">
        <f>A97-B97</f>
        <v>0</v>
      </c>
      <c r="D97" s="93" t="s">
        <v>94</v>
      </c>
      <c r="E97" s="93">
        <v>8</v>
      </c>
      <c r="F97" s="94">
        <f>AVERAGE(F46:F52)</f>
        <v>55.769999999999996</v>
      </c>
      <c r="G97" s="95"/>
      <c r="H97" s="96"/>
      <c r="I97" s="96"/>
      <c r="J97" s="96"/>
      <c r="K97" s="96"/>
      <c r="L97" s="94">
        <f>AVERAGE(L46:L52)</f>
        <v>36.585714285714289</v>
      </c>
      <c r="M97" s="95"/>
      <c r="N97" s="95"/>
      <c r="O97" s="95"/>
      <c r="P97" s="95"/>
      <c r="Q97" s="94">
        <f>AVERAGE(Q46:Q52)</f>
        <v>19.184285714285714</v>
      </c>
      <c r="R97" s="94"/>
      <c r="S97" s="97">
        <f>AVERAGE(S46:S52)</f>
        <v>1.590857142857143</v>
      </c>
      <c r="T97" s="95"/>
      <c r="U97" s="95"/>
    </row>
    <row r="98" spans="1:21" x14ac:dyDescent="0.35">
      <c r="A98" s="22" t="s">
        <v>95</v>
      </c>
      <c r="B98" s="22"/>
      <c r="C98" s="22"/>
      <c r="D98" s="22"/>
      <c r="E98" s="22"/>
      <c r="F98" s="98"/>
      <c r="G98" s="98"/>
      <c r="H98" s="22"/>
      <c r="I98" s="22"/>
      <c r="J98" s="22"/>
      <c r="K98" s="22"/>
      <c r="L98" s="98"/>
      <c r="M98" s="22"/>
      <c r="N98" s="22"/>
      <c r="O98" s="22"/>
      <c r="P98" s="22"/>
      <c r="Q98" s="98">
        <v>0</v>
      </c>
      <c r="R98" s="98">
        <f>IF(R96=0,0,R97*$F$97)</f>
        <v>0</v>
      </c>
      <c r="S98" s="22">
        <v>0</v>
      </c>
      <c r="T98" s="22"/>
      <c r="U98" s="22"/>
    </row>
    <row r="99" spans="1:21" x14ac:dyDescent="0.35">
      <c r="A99" s="99" t="s">
        <v>96</v>
      </c>
      <c r="B99" s="99"/>
      <c r="C99" s="99"/>
      <c r="D99" s="99"/>
      <c r="E99" s="99"/>
      <c r="F99" s="100"/>
      <c r="G99" s="100"/>
      <c r="H99" s="99"/>
      <c r="I99" s="99"/>
      <c r="J99" s="99"/>
      <c r="K99" s="99"/>
      <c r="L99" s="100"/>
      <c r="M99" s="99"/>
      <c r="N99" s="99"/>
      <c r="O99" s="99"/>
      <c r="P99" s="99"/>
      <c r="Q99" s="100">
        <v>0</v>
      </c>
      <c r="R99" s="100">
        <v>0</v>
      </c>
      <c r="S99" s="100">
        <v>0</v>
      </c>
      <c r="T99" s="99"/>
      <c r="U99" s="99"/>
    </row>
    <row r="100" spans="1:21" ht="15.5" x14ac:dyDescent="0.35">
      <c r="A100" s="101" t="s">
        <v>237</v>
      </c>
      <c r="B100" s="101"/>
      <c r="C100" s="101"/>
      <c r="D100" s="101"/>
      <c r="E100" s="101"/>
      <c r="F100" s="102"/>
      <c r="G100" s="103"/>
      <c r="H100" s="101"/>
      <c r="I100" s="101"/>
      <c r="J100" s="101"/>
      <c r="K100" s="101"/>
      <c r="L100" s="102"/>
      <c r="M100" s="101"/>
      <c r="N100" s="101"/>
      <c r="O100" s="101"/>
      <c r="P100" s="101"/>
      <c r="Q100" s="102">
        <f>Q96+Q98-Q99</f>
        <v>586.14</v>
      </c>
      <c r="R100" s="102">
        <f>R96+R98-R99</f>
        <v>601.92000000000007</v>
      </c>
      <c r="S100" s="104">
        <f>S96-M106</f>
        <v>45.775105999999987</v>
      </c>
      <c r="T100" s="115"/>
      <c r="U100" s="115"/>
    </row>
    <row r="101" spans="1:21" x14ac:dyDescent="0.35">
      <c r="A101" s="96"/>
      <c r="B101" s="96"/>
      <c r="C101" s="105"/>
      <c r="D101" s="105"/>
      <c r="E101" s="105"/>
      <c r="F101" s="9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96"/>
      <c r="T101" s="24"/>
      <c r="U101" s="24"/>
    </row>
    <row r="102" spans="1:21" x14ac:dyDescent="0.35">
      <c r="A102" s="106" t="s">
        <v>98</v>
      </c>
      <c r="B102" s="106"/>
      <c r="C102" s="3"/>
      <c r="D102" s="3"/>
      <c r="E102" s="3"/>
      <c r="F102" s="3"/>
      <c r="G102" s="3"/>
      <c r="H102" s="3"/>
      <c r="I102" s="3"/>
      <c r="J102" s="19"/>
      <c r="K102" s="19"/>
      <c r="L102" s="19"/>
      <c r="M102" s="3"/>
      <c r="N102" s="3"/>
      <c r="O102" s="3"/>
      <c r="P102" s="3"/>
      <c r="Q102" s="3"/>
      <c r="R102" s="3"/>
      <c r="S102" s="17"/>
      <c r="T102" s="3"/>
      <c r="U102" s="3"/>
    </row>
    <row r="103" spans="1:2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35">
      <c r="A104" s="3" t="s">
        <v>99</v>
      </c>
      <c r="B104" s="3"/>
      <c r="C104" s="3"/>
      <c r="D104" s="3"/>
      <c r="E104" s="3"/>
      <c r="F104" s="17">
        <f>24*(B97)-B96-B20*24</f>
        <v>0</v>
      </c>
      <c r="G104" s="3" t="s">
        <v>100</v>
      </c>
      <c r="H104" s="3" t="s">
        <v>100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ht="20" x14ac:dyDescent="0.4">
      <c r="A106" s="3" t="s">
        <v>250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16">
        <f>Q96*2.1/1000</f>
        <v>1.2308939999999999</v>
      </c>
      <c r="N106" s="3"/>
      <c r="O106" s="3" t="s">
        <v>102</v>
      </c>
      <c r="P106" s="3"/>
      <c r="Q106" s="3"/>
      <c r="R106" s="3"/>
      <c r="S106" s="3"/>
      <c r="T106" s="3"/>
      <c r="U106" s="3"/>
    </row>
    <row r="107" spans="1:21" x14ac:dyDescent="0.35">
      <c r="A107" s="3" t="s">
        <v>103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 t="s">
        <v>104</v>
      </c>
      <c r="P107" s="3"/>
      <c r="Q107" s="3"/>
      <c r="R107" s="3"/>
      <c r="S107" s="3"/>
      <c r="T107" s="3"/>
      <c r="U107" s="3"/>
    </row>
    <row r="108" spans="1:2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35">
      <c r="A109" s="3" t="s">
        <v>105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35">
      <c r="A110" s="3" t="s">
        <v>106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6" t="s">
        <v>107</v>
      </c>
    </row>
    <row r="111" spans="1:21" x14ac:dyDescent="0.35">
      <c r="A111" s="1"/>
      <c r="B111" s="2"/>
      <c r="C111" s="3"/>
      <c r="D111" s="4"/>
      <c r="E111" s="3"/>
      <c r="F111" s="5"/>
      <c r="G111" s="5"/>
      <c r="H111" s="5"/>
      <c r="I111" s="5"/>
      <c r="J111" s="5"/>
      <c r="K111" s="5"/>
      <c r="L111" s="5"/>
      <c r="M111" s="5"/>
      <c r="N111" s="4"/>
      <c r="O111" s="3"/>
      <c r="P111" s="3"/>
      <c r="Q111" s="2"/>
      <c r="R111" s="2"/>
      <c r="S111" s="26"/>
      <c r="T111" s="6" t="s">
        <v>108</v>
      </c>
    </row>
    <row r="112" spans="1:21" ht="17.5" x14ac:dyDescent="0.35">
      <c r="A112" s="193" t="s">
        <v>236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7"/>
      <c r="Q112" s="7"/>
      <c r="R112" s="2"/>
      <c r="S112" s="26"/>
      <c r="T112" s="8" t="s">
        <v>2</v>
      </c>
    </row>
    <row r="113" spans="1:20" ht="18" x14ac:dyDescent="0.4">
      <c r="A113" s="9" t="s">
        <v>136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"/>
      <c r="P113" s="2"/>
      <c r="Q113" s="2"/>
      <c r="R113" s="2"/>
      <c r="S113" s="26"/>
      <c r="T113" s="10" t="s">
        <v>207</v>
      </c>
    </row>
    <row r="114" spans="1:20" ht="17.5" x14ac:dyDescent="0.35">
      <c r="A114" s="11" t="s">
        <v>5</v>
      </c>
      <c r="B114" s="12"/>
      <c r="C114" s="13" t="s">
        <v>138</v>
      </c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3"/>
      <c r="P114" s="12"/>
      <c r="Q114" s="2"/>
      <c r="R114" s="2"/>
      <c r="S114" s="3"/>
      <c r="T114" s="10" t="s">
        <v>7</v>
      </c>
    </row>
    <row r="115" spans="1:20" ht="17.5" x14ac:dyDescent="0.35">
      <c r="A115" s="11" t="s">
        <v>8</v>
      </c>
      <c r="B115" s="3"/>
      <c r="C115" s="13" t="s">
        <v>202</v>
      </c>
      <c r="D115" s="2"/>
      <c r="E115" s="3"/>
      <c r="F115" s="3"/>
      <c r="G115" s="14"/>
      <c r="H115" s="14"/>
      <c r="I115" s="14"/>
      <c r="J115" s="14"/>
      <c r="K115" s="3"/>
      <c r="L115" s="14"/>
      <c r="M115" s="14"/>
      <c r="N115" s="14"/>
      <c r="O115" s="14"/>
      <c r="P115" s="3"/>
      <c r="Q115" s="3"/>
      <c r="R115" s="3"/>
      <c r="S115" s="3"/>
      <c r="T115" s="6" t="s">
        <v>10</v>
      </c>
    </row>
    <row r="116" spans="1:20" x14ac:dyDescent="0.35">
      <c r="A116" s="15" t="s">
        <v>111</v>
      </c>
      <c r="B116" s="12"/>
      <c r="C116" s="3"/>
      <c r="D116" s="3"/>
      <c r="E116" s="3" t="s">
        <v>12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7"/>
      <c r="Q116" s="17"/>
      <c r="R116" s="17"/>
      <c r="S116" s="3"/>
      <c r="T116" s="18" t="s">
        <v>140</v>
      </c>
    </row>
    <row r="117" spans="1:20" ht="17.5" x14ac:dyDescent="0.35">
      <c r="A117" s="19" t="s">
        <v>14</v>
      </c>
      <c r="B117" s="20"/>
      <c r="C117" s="19"/>
      <c r="D117" s="19"/>
      <c r="E117" s="19"/>
      <c r="F117" s="19"/>
      <c r="G117" s="19"/>
      <c r="H117" s="19"/>
      <c r="I117" s="19"/>
      <c r="J117" s="19"/>
      <c r="K117" s="21"/>
      <c r="L117" s="19"/>
      <c r="M117" s="19"/>
      <c r="N117" s="19"/>
      <c r="O117" s="19"/>
      <c r="P117" s="22"/>
      <c r="Q117" s="22"/>
      <c r="R117" s="22"/>
      <c r="S117" s="19"/>
      <c r="T117" s="108" t="s">
        <v>112</v>
      </c>
    </row>
    <row r="118" spans="1:20" x14ac:dyDescent="0.35">
      <c r="A118" s="3" t="s">
        <v>203</v>
      </c>
      <c r="B118" s="2"/>
      <c r="C118" s="3"/>
      <c r="D118" s="2"/>
      <c r="E118" s="3"/>
      <c r="F118" s="3"/>
      <c r="G118" s="3"/>
      <c r="H118" s="2"/>
      <c r="I118" s="2"/>
      <c r="J118" s="3" t="s">
        <v>19</v>
      </c>
      <c r="K118" s="3"/>
      <c r="L118" s="3"/>
      <c r="M118" s="3" t="s">
        <v>143</v>
      </c>
      <c r="N118" s="3"/>
      <c r="O118" s="3"/>
      <c r="P118" s="3"/>
      <c r="Q118" s="3"/>
      <c r="R118" s="2" t="s">
        <v>21</v>
      </c>
      <c r="S118" s="26"/>
      <c r="T118" s="26"/>
    </row>
    <row r="119" spans="1:20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  <c r="S119" s="25"/>
      <c r="T119" s="25"/>
    </row>
    <row r="120" spans="1:20" x14ac:dyDescent="0.35">
      <c r="A120" s="19" t="s">
        <v>27</v>
      </c>
      <c r="B120" s="19"/>
      <c r="C120" s="19"/>
      <c r="D120" s="2" t="s">
        <v>144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3"/>
      <c r="Q120" s="3"/>
      <c r="R120" s="26"/>
      <c r="S120" s="26"/>
      <c r="T120" s="26"/>
    </row>
    <row r="121" spans="1:20" x14ac:dyDescent="0.35">
      <c r="A121" s="19" t="s">
        <v>204</v>
      </c>
      <c r="B121" s="19"/>
      <c r="C121" s="1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6"/>
      <c r="S121" s="26"/>
      <c r="T121" s="26"/>
    </row>
    <row r="122" spans="1:20" x14ac:dyDescent="0.35">
      <c r="A122" s="19" t="s">
        <v>30</v>
      </c>
      <c r="B122" s="19"/>
      <c r="C122" s="1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6"/>
      <c r="S122" s="26"/>
      <c r="T122" s="26"/>
    </row>
    <row r="123" spans="1:20" x14ac:dyDescent="0.35">
      <c r="A123" s="19" t="s">
        <v>205</v>
      </c>
      <c r="B123" s="19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6"/>
      <c r="R123" s="26"/>
      <c r="S123" s="26"/>
      <c r="T123" s="3"/>
    </row>
    <row r="124" spans="1:20" x14ac:dyDescent="0.35">
      <c r="A124" s="19" t="s">
        <v>206</v>
      </c>
      <c r="B124" s="19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6"/>
      <c r="R124" s="26"/>
      <c r="S124" s="26"/>
      <c r="T124" s="3"/>
    </row>
    <row r="125" spans="1:20" x14ac:dyDescent="0.35">
      <c r="A125" s="19" t="s">
        <v>33</v>
      </c>
      <c r="B125" s="19"/>
      <c r="C125" s="1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6"/>
      <c r="R125" s="26"/>
      <c r="S125" s="26"/>
      <c r="T125" s="3"/>
    </row>
    <row r="126" spans="1:20" x14ac:dyDescent="0.35">
      <c r="A126" s="19"/>
      <c r="B126" s="19"/>
      <c r="C126" s="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6"/>
      <c r="R126" s="26"/>
      <c r="S126" s="26"/>
      <c r="T126" s="3"/>
    </row>
    <row r="127" spans="1:20" x14ac:dyDescent="0.35">
      <c r="A127" s="19"/>
      <c r="B127" s="19"/>
      <c r="C127" s="1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6"/>
      <c r="R127" s="26"/>
      <c r="S127" s="26"/>
      <c r="T127" s="3"/>
    </row>
    <row r="128" spans="1:20" x14ac:dyDescent="0.35">
      <c r="A128" s="27" t="s">
        <v>34</v>
      </c>
      <c r="B128" s="27">
        <v>0</v>
      </c>
      <c r="C128" s="1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6"/>
      <c r="R128" s="26"/>
      <c r="S128" s="26"/>
      <c r="T128" s="3"/>
    </row>
    <row r="129" spans="1:20" ht="15" thickBot="1" x14ac:dyDescent="0.4">
      <c r="A129" s="19"/>
      <c r="B129" s="19"/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6"/>
      <c r="R129" s="26"/>
      <c r="S129" s="26"/>
      <c r="T129" s="3"/>
    </row>
    <row r="130" spans="1:20" x14ac:dyDescent="0.35">
      <c r="A130" s="120"/>
      <c r="B130" s="121"/>
      <c r="C130" s="194" t="s">
        <v>117</v>
      </c>
      <c r="D130" s="195"/>
      <c r="E130" s="195"/>
      <c r="F130" s="195"/>
      <c r="G130" s="196"/>
      <c r="H130" s="122"/>
      <c r="I130" s="194" t="s">
        <v>118</v>
      </c>
      <c r="J130" s="195"/>
      <c r="K130" s="195"/>
      <c r="L130" s="195"/>
      <c r="M130" s="196"/>
      <c r="N130" s="122"/>
      <c r="O130" s="123"/>
      <c r="P130" s="124"/>
      <c r="Q130" s="122"/>
      <c r="R130" s="125"/>
      <c r="S130" s="126"/>
      <c r="T130" s="127"/>
    </row>
    <row r="131" spans="1:20" x14ac:dyDescent="0.35">
      <c r="A131" s="128" t="s">
        <v>37</v>
      </c>
      <c r="B131" s="129" t="s">
        <v>38</v>
      </c>
      <c r="C131" s="130" t="s">
        <v>119</v>
      </c>
      <c r="D131" s="131" t="s">
        <v>120</v>
      </c>
      <c r="E131" s="40" t="s">
        <v>121</v>
      </c>
      <c r="F131" s="131" t="s">
        <v>122</v>
      </c>
      <c r="G131" s="132" t="s">
        <v>123</v>
      </c>
      <c r="H131" s="19"/>
      <c r="I131" s="130" t="s">
        <v>124</v>
      </c>
      <c r="J131" s="131" t="s">
        <v>125</v>
      </c>
      <c r="K131" s="40" t="s">
        <v>126</v>
      </c>
      <c r="L131" s="131" t="s">
        <v>127</v>
      </c>
      <c r="M131" s="132" t="s">
        <v>128</v>
      </c>
      <c r="N131" s="42"/>
      <c r="O131" s="130" t="s">
        <v>48</v>
      </c>
      <c r="P131" s="133" t="s">
        <v>129</v>
      </c>
      <c r="Q131" s="40" t="s">
        <v>130</v>
      </c>
      <c r="R131" s="134" t="s">
        <v>131</v>
      </c>
      <c r="S131" s="135" t="s">
        <v>132</v>
      </c>
      <c r="T131" s="136" t="s">
        <v>50</v>
      </c>
    </row>
    <row r="132" spans="1:20" ht="15" thickBot="1" x14ac:dyDescent="0.4">
      <c r="A132" s="137"/>
      <c r="B132" s="138"/>
      <c r="C132" s="139" t="s">
        <v>51</v>
      </c>
      <c r="D132" s="140" t="s">
        <v>52</v>
      </c>
      <c r="E132" s="141" t="s">
        <v>53</v>
      </c>
      <c r="F132" s="140" t="s">
        <v>133</v>
      </c>
      <c r="G132" s="142" t="s">
        <v>59</v>
      </c>
      <c r="H132" s="143" t="s">
        <v>55</v>
      </c>
      <c r="I132" s="139" t="s">
        <v>51</v>
      </c>
      <c r="J132" s="140" t="s">
        <v>52</v>
      </c>
      <c r="K132" s="141" t="s">
        <v>53</v>
      </c>
      <c r="L132" s="140" t="s">
        <v>133</v>
      </c>
      <c r="M132" s="142" t="s">
        <v>59</v>
      </c>
      <c r="N132" s="144" t="s">
        <v>56</v>
      </c>
      <c r="O132" s="139" t="s">
        <v>58</v>
      </c>
      <c r="P132" s="145" t="s">
        <v>133</v>
      </c>
      <c r="Q132" s="141" t="s">
        <v>133</v>
      </c>
      <c r="R132" s="140" t="s">
        <v>133</v>
      </c>
      <c r="S132" s="146" t="s">
        <v>133</v>
      </c>
      <c r="T132" s="147" t="s">
        <v>59</v>
      </c>
    </row>
    <row r="133" spans="1:20" x14ac:dyDescent="0.35">
      <c r="A133" s="148" t="s">
        <v>208</v>
      </c>
      <c r="B133" s="149">
        <v>24</v>
      </c>
      <c r="C133" s="150" t="s">
        <v>61</v>
      </c>
      <c r="D133" s="151">
        <v>85.39</v>
      </c>
      <c r="E133" s="151">
        <v>6.73</v>
      </c>
      <c r="F133" s="152">
        <v>203.02</v>
      </c>
      <c r="G133" s="153" t="s">
        <v>61</v>
      </c>
      <c r="H133" s="154"/>
      <c r="I133" s="155" t="s">
        <v>61</v>
      </c>
      <c r="J133" s="151">
        <v>57.88</v>
      </c>
      <c r="K133" s="151">
        <v>4.53</v>
      </c>
      <c r="L133" s="152">
        <v>199.24</v>
      </c>
      <c r="M133" s="156" t="s">
        <v>61</v>
      </c>
      <c r="N133" s="157"/>
      <c r="O133" s="158">
        <f t="shared" ref="O133:O196" si="2">IF(OR(D133="",D133="-",J133="",J133="-"),"",D133-J133)</f>
        <v>27.509999999999998</v>
      </c>
      <c r="P133" s="159">
        <v>3.78</v>
      </c>
      <c r="Q133" s="160" t="s">
        <v>61</v>
      </c>
      <c r="R133" s="151" t="s">
        <v>61</v>
      </c>
      <c r="S133" s="161" t="s">
        <v>61</v>
      </c>
      <c r="T133" s="162">
        <v>5.8129999999999997</v>
      </c>
    </row>
    <row r="134" spans="1:20" x14ac:dyDescent="0.35">
      <c r="A134" s="148" t="s">
        <v>209</v>
      </c>
      <c r="B134" s="149">
        <v>24</v>
      </c>
      <c r="C134" s="150" t="s">
        <v>61</v>
      </c>
      <c r="D134" s="151">
        <v>79.5</v>
      </c>
      <c r="E134" s="151">
        <v>6.73</v>
      </c>
      <c r="F134" s="152">
        <v>202.14</v>
      </c>
      <c r="G134" s="153" t="s">
        <v>61</v>
      </c>
      <c r="H134" s="154"/>
      <c r="I134" s="155" t="s">
        <v>61</v>
      </c>
      <c r="J134" s="151">
        <v>54.77</v>
      </c>
      <c r="K134" s="151">
        <v>4.53</v>
      </c>
      <c r="L134" s="152">
        <v>198.44</v>
      </c>
      <c r="M134" s="156" t="s">
        <v>61</v>
      </c>
      <c r="N134" s="157"/>
      <c r="O134" s="158">
        <f t="shared" si="2"/>
        <v>24.729999999999997</v>
      </c>
      <c r="P134" s="159">
        <v>3.7</v>
      </c>
      <c r="Q134" s="160" t="s">
        <v>61</v>
      </c>
      <c r="R134" s="151" t="s">
        <v>61</v>
      </c>
      <c r="S134" s="161" t="s">
        <v>61</v>
      </c>
      <c r="T134" s="162">
        <v>5.2080000000000002</v>
      </c>
    </row>
    <row r="135" spans="1:20" x14ac:dyDescent="0.35">
      <c r="A135" s="148" t="s">
        <v>210</v>
      </c>
      <c r="B135" s="149">
        <v>24</v>
      </c>
      <c r="C135" s="150" t="s">
        <v>61</v>
      </c>
      <c r="D135" s="151">
        <v>80.11</v>
      </c>
      <c r="E135" s="151">
        <v>6.73</v>
      </c>
      <c r="F135" s="152">
        <v>201.42</v>
      </c>
      <c r="G135" s="153" t="s">
        <v>61</v>
      </c>
      <c r="H135" s="154"/>
      <c r="I135" s="155" t="s">
        <v>61</v>
      </c>
      <c r="J135" s="151">
        <v>54.84</v>
      </c>
      <c r="K135" s="151">
        <v>4.53</v>
      </c>
      <c r="L135" s="152">
        <v>197.79</v>
      </c>
      <c r="M135" s="156" t="s">
        <v>61</v>
      </c>
      <c r="N135" s="157"/>
      <c r="O135" s="158">
        <f t="shared" si="2"/>
        <v>25.269999999999996</v>
      </c>
      <c r="P135" s="159">
        <v>3.63</v>
      </c>
      <c r="Q135" s="160" t="s">
        <v>61</v>
      </c>
      <c r="R135" s="151" t="s">
        <v>61</v>
      </c>
      <c r="S135" s="161" t="s">
        <v>61</v>
      </c>
      <c r="T135" s="162">
        <v>5.2960000000000003</v>
      </c>
    </row>
    <row r="136" spans="1:20" x14ac:dyDescent="0.35">
      <c r="A136" s="148" t="s">
        <v>211</v>
      </c>
      <c r="B136" s="149">
        <v>24</v>
      </c>
      <c r="C136" s="150" t="s">
        <v>61</v>
      </c>
      <c r="D136" s="151">
        <v>87.73</v>
      </c>
      <c r="E136" s="151">
        <v>6.73</v>
      </c>
      <c r="F136" s="152">
        <v>199.99</v>
      </c>
      <c r="G136" s="153" t="s">
        <v>61</v>
      </c>
      <c r="H136" s="154"/>
      <c r="I136" s="155" t="s">
        <v>61</v>
      </c>
      <c r="J136" s="151">
        <v>58.49</v>
      </c>
      <c r="K136" s="151">
        <v>4.53</v>
      </c>
      <c r="L136" s="152">
        <v>196.26</v>
      </c>
      <c r="M136" s="156" t="s">
        <v>61</v>
      </c>
      <c r="N136" s="157"/>
      <c r="O136" s="158">
        <f t="shared" si="2"/>
        <v>29.240000000000002</v>
      </c>
      <c r="P136" s="159">
        <v>3.73</v>
      </c>
      <c r="Q136" s="160" t="s">
        <v>61</v>
      </c>
      <c r="R136" s="151" t="s">
        <v>61</v>
      </c>
      <c r="S136" s="161" t="s">
        <v>61</v>
      </c>
      <c r="T136" s="162">
        <v>6.0780000000000003</v>
      </c>
    </row>
    <row r="137" spans="1:20" x14ac:dyDescent="0.35">
      <c r="A137" s="148" t="s">
        <v>212</v>
      </c>
      <c r="B137" s="149">
        <v>24</v>
      </c>
      <c r="C137" s="150" t="s">
        <v>61</v>
      </c>
      <c r="D137" s="151">
        <v>85.93</v>
      </c>
      <c r="E137" s="151">
        <v>6.73</v>
      </c>
      <c r="F137" s="152">
        <v>203.82</v>
      </c>
      <c r="G137" s="153" t="s">
        <v>61</v>
      </c>
      <c r="H137" s="154"/>
      <c r="I137" s="155" t="s">
        <v>61</v>
      </c>
      <c r="J137" s="151">
        <v>57.66</v>
      </c>
      <c r="K137" s="151">
        <v>4.53</v>
      </c>
      <c r="L137" s="152">
        <v>200.02</v>
      </c>
      <c r="M137" s="156" t="s">
        <v>61</v>
      </c>
      <c r="N137" s="157"/>
      <c r="O137" s="158">
        <f t="shared" si="2"/>
        <v>28.27000000000001</v>
      </c>
      <c r="P137" s="159">
        <v>3.8</v>
      </c>
      <c r="Q137" s="160" t="s">
        <v>61</v>
      </c>
      <c r="R137" s="151" t="s">
        <v>61</v>
      </c>
      <c r="S137" s="161" t="s">
        <v>61</v>
      </c>
      <c r="T137" s="162">
        <v>5.9909999999999997</v>
      </c>
    </row>
    <row r="138" spans="1:20" x14ac:dyDescent="0.35">
      <c r="A138" s="148" t="s">
        <v>213</v>
      </c>
      <c r="B138" s="149">
        <v>24</v>
      </c>
      <c r="C138" s="150" t="s">
        <v>61</v>
      </c>
      <c r="D138" s="151">
        <v>85.44</v>
      </c>
      <c r="E138" s="151">
        <v>6.73</v>
      </c>
      <c r="F138" s="152">
        <v>202.78</v>
      </c>
      <c r="G138" s="153" t="s">
        <v>61</v>
      </c>
      <c r="H138" s="154"/>
      <c r="I138" s="155" t="s">
        <v>61</v>
      </c>
      <c r="J138" s="151">
        <v>57.44</v>
      </c>
      <c r="K138" s="151">
        <v>4.53</v>
      </c>
      <c r="L138" s="152">
        <v>199</v>
      </c>
      <c r="M138" s="156" t="s">
        <v>61</v>
      </c>
      <c r="N138" s="157"/>
      <c r="O138" s="158">
        <f t="shared" si="2"/>
        <v>28</v>
      </c>
      <c r="P138" s="159">
        <v>3.78</v>
      </c>
      <c r="Q138" s="160" t="s">
        <v>61</v>
      </c>
      <c r="R138" s="151" t="s">
        <v>61</v>
      </c>
      <c r="S138" s="161" t="s">
        <v>61</v>
      </c>
      <c r="T138" s="162">
        <v>5.9</v>
      </c>
    </row>
    <row r="139" spans="1:20" x14ac:dyDescent="0.35">
      <c r="A139" s="148" t="s">
        <v>214</v>
      </c>
      <c r="B139" s="149">
        <v>24</v>
      </c>
      <c r="C139" s="150" t="s">
        <v>61</v>
      </c>
      <c r="D139" s="151">
        <v>81.05</v>
      </c>
      <c r="E139" s="151">
        <v>6.73</v>
      </c>
      <c r="F139" s="152">
        <v>202.27</v>
      </c>
      <c r="G139" s="153" t="s">
        <v>61</v>
      </c>
      <c r="H139" s="154"/>
      <c r="I139" s="155" t="s">
        <v>61</v>
      </c>
      <c r="J139" s="151">
        <v>55.28</v>
      </c>
      <c r="K139" s="151">
        <v>4.53</v>
      </c>
      <c r="L139" s="152">
        <v>198.54</v>
      </c>
      <c r="M139" s="156" t="s">
        <v>61</v>
      </c>
      <c r="N139" s="157"/>
      <c r="O139" s="158">
        <f t="shared" si="2"/>
        <v>25.769999999999996</v>
      </c>
      <c r="P139" s="159">
        <v>3.73</v>
      </c>
      <c r="Q139" s="160" t="s">
        <v>61</v>
      </c>
      <c r="R139" s="151" t="s">
        <v>61</v>
      </c>
      <c r="S139" s="161" t="s">
        <v>61</v>
      </c>
      <c r="T139" s="162">
        <v>5.4139999999999997</v>
      </c>
    </row>
    <row r="140" spans="1:20" x14ac:dyDescent="0.35">
      <c r="A140" s="148" t="s">
        <v>215</v>
      </c>
      <c r="B140" s="149">
        <v>24</v>
      </c>
      <c r="C140" s="150" t="s">
        <v>61</v>
      </c>
      <c r="D140" s="151">
        <v>74.97</v>
      </c>
      <c r="E140" s="151">
        <v>6.73</v>
      </c>
      <c r="F140" s="152">
        <v>203.05</v>
      </c>
      <c r="G140" s="153" t="s">
        <v>61</v>
      </c>
      <c r="H140" s="154"/>
      <c r="I140" s="155" t="s">
        <v>61</v>
      </c>
      <c r="J140" s="151">
        <v>52.31</v>
      </c>
      <c r="K140" s="151">
        <v>4.53</v>
      </c>
      <c r="L140" s="152">
        <v>199.4</v>
      </c>
      <c r="M140" s="156" t="s">
        <v>61</v>
      </c>
      <c r="N140" s="157"/>
      <c r="O140" s="158">
        <f t="shared" si="2"/>
        <v>22.659999999999997</v>
      </c>
      <c r="P140" s="159">
        <v>3.65</v>
      </c>
      <c r="Q140" s="160" t="s">
        <v>61</v>
      </c>
      <c r="R140" s="151" t="s">
        <v>61</v>
      </c>
      <c r="S140" s="161" t="s">
        <v>61</v>
      </c>
      <c r="T140" s="162">
        <v>4.7949999999999999</v>
      </c>
    </row>
    <row r="141" spans="1:20" x14ac:dyDescent="0.35">
      <c r="A141" s="148" t="s">
        <v>216</v>
      </c>
      <c r="B141" s="149">
        <v>24</v>
      </c>
      <c r="C141" s="150" t="s">
        <v>61</v>
      </c>
      <c r="D141" s="151">
        <v>77.66</v>
      </c>
      <c r="E141" s="151">
        <v>6.73</v>
      </c>
      <c r="F141" s="152">
        <v>199.26</v>
      </c>
      <c r="G141" s="153" t="s">
        <v>61</v>
      </c>
      <c r="H141" s="154"/>
      <c r="I141" s="155" t="s">
        <v>61</v>
      </c>
      <c r="J141" s="151">
        <v>53.7</v>
      </c>
      <c r="K141" s="151">
        <v>4.53</v>
      </c>
      <c r="L141" s="152">
        <v>195.52</v>
      </c>
      <c r="M141" s="156" t="s">
        <v>61</v>
      </c>
      <c r="N141" s="157"/>
      <c r="O141" s="158">
        <f t="shared" si="2"/>
        <v>23.959999999999994</v>
      </c>
      <c r="P141" s="159">
        <v>3.74</v>
      </c>
      <c r="Q141" s="160" t="s">
        <v>61</v>
      </c>
      <c r="R141" s="151" t="s">
        <v>61</v>
      </c>
      <c r="S141" s="161" t="s">
        <v>61</v>
      </c>
      <c r="T141" s="162">
        <v>4.9770000000000003</v>
      </c>
    </row>
    <row r="142" spans="1:20" x14ac:dyDescent="0.35">
      <c r="A142" s="148" t="s">
        <v>217</v>
      </c>
      <c r="B142" s="149">
        <v>24</v>
      </c>
      <c r="C142" s="150" t="s">
        <v>61</v>
      </c>
      <c r="D142" s="151">
        <v>75.61</v>
      </c>
      <c r="E142" s="151">
        <v>6.73</v>
      </c>
      <c r="F142" s="152">
        <v>202.6</v>
      </c>
      <c r="G142" s="153" t="s">
        <v>61</v>
      </c>
      <c r="H142" s="154"/>
      <c r="I142" s="155" t="s">
        <v>61</v>
      </c>
      <c r="J142" s="151">
        <v>52.81</v>
      </c>
      <c r="K142" s="151">
        <v>4.53</v>
      </c>
      <c r="L142" s="152">
        <v>198.95</v>
      </c>
      <c r="M142" s="156" t="s">
        <v>61</v>
      </c>
      <c r="N142" s="157"/>
      <c r="O142" s="158">
        <f t="shared" si="2"/>
        <v>22.799999999999997</v>
      </c>
      <c r="P142" s="159">
        <v>3.65</v>
      </c>
      <c r="Q142" s="160" t="s">
        <v>61</v>
      </c>
      <c r="R142" s="151" t="s">
        <v>61</v>
      </c>
      <c r="S142" s="161" t="s">
        <v>61</v>
      </c>
      <c r="T142" s="162">
        <v>4.8120000000000003</v>
      </c>
    </row>
    <row r="143" spans="1:20" x14ac:dyDescent="0.35">
      <c r="A143" s="148" t="s">
        <v>218</v>
      </c>
      <c r="B143" s="149">
        <v>24</v>
      </c>
      <c r="C143" s="150" t="s">
        <v>61</v>
      </c>
      <c r="D143" s="151">
        <v>76.44</v>
      </c>
      <c r="E143" s="151">
        <v>6.73</v>
      </c>
      <c r="F143" s="152">
        <v>202.22</v>
      </c>
      <c r="G143" s="153" t="s">
        <v>61</v>
      </c>
      <c r="H143" s="154"/>
      <c r="I143" s="155" t="s">
        <v>61</v>
      </c>
      <c r="J143" s="151">
        <v>53.19</v>
      </c>
      <c r="K143" s="151">
        <v>4.53</v>
      </c>
      <c r="L143" s="152">
        <v>198.55</v>
      </c>
      <c r="M143" s="156" t="s">
        <v>61</v>
      </c>
      <c r="N143" s="157"/>
      <c r="O143" s="158">
        <f t="shared" si="2"/>
        <v>23.25</v>
      </c>
      <c r="P143" s="159">
        <v>3.67</v>
      </c>
      <c r="Q143" s="160" t="s">
        <v>61</v>
      </c>
      <c r="R143" s="151" t="s">
        <v>61</v>
      </c>
      <c r="S143" s="161" t="s">
        <v>61</v>
      </c>
      <c r="T143" s="162">
        <v>4.9000000000000004</v>
      </c>
    </row>
    <row r="144" spans="1:20" x14ac:dyDescent="0.35">
      <c r="A144" s="148" t="s">
        <v>219</v>
      </c>
      <c r="B144" s="149">
        <v>24</v>
      </c>
      <c r="C144" s="150" t="s">
        <v>61</v>
      </c>
      <c r="D144" s="151">
        <v>72.39</v>
      </c>
      <c r="E144" s="151">
        <v>6.73</v>
      </c>
      <c r="F144" s="152">
        <v>201.31</v>
      </c>
      <c r="G144" s="153" t="s">
        <v>61</v>
      </c>
      <c r="H144" s="154"/>
      <c r="I144" s="155" t="s">
        <v>61</v>
      </c>
      <c r="J144" s="151">
        <v>50.88</v>
      </c>
      <c r="K144" s="151">
        <v>4.53</v>
      </c>
      <c r="L144" s="152">
        <v>197.77</v>
      </c>
      <c r="M144" s="156" t="s">
        <v>61</v>
      </c>
      <c r="N144" s="157"/>
      <c r="O144" s="158">
        <f t="shared" si="2"/>
        <v>21.509999999999998</v>
      </c>
      <c r="P144" s="159">
        <v>3.54</v>
      </c>
      <c r="Q144" s="160" t="s">
        <v>61</v>
      </c>
      <c r="R144" s="151" t="s">
        <v>61</v>
      </c>
      <c r="S144" s="161" t="s">
        <v>61</v>
      </c>
      <c r="T144" s="162">
        <v>4.5140000000000002</v>
      </c>
    </row>
    <row r="145" spans="1:20" x14ac:dyDescent="0.35">
      <c r="A145" s="148" t="s">
        <v>220</v>
      </c>
      <c r="B145" s="149">
        <v>24</v>
      </c>
      <c r="C145" s="150" t="s">
        <v>61</v>
      </c>
      <c r="D145" s="151">
        <v>68.819999999999993</v>
      </c>
      <c r="E145" s="151">
        <v>6.73</v>
      </c>
      <c r="F145" s="152">
        <v>202.44</v>
      </c>
      <c r="G145" s="153" t="s">
        <v>61</v>
      </c>
      <c r="H145" s="154"/>
      <c r="I145" s="155" t="s">
        <v>61</v>
      </c>
      <c r="J145" s="151">
        <v>49.08</v>
      </c>
      <c r="K145" s="151">
        <v>4.53</v>
      </c>
      <c r="L145" s="152">
        <v>198.89</v>
      </c>
      <c r="M145" s="156" t="s">
        <v>61</v>
      </c>
      <c r="N145" s="157"/>
      <c r="O145" s="158">
        <f t="shared" si="2"/>
        <v>19.739999999999995</v>
      </c>
      <c r="P145" s="159">
        <v>3.55</v>
      </c>
      <c r="Q145" s="160" t="s">
        <v>61</v>
      </c>
      <c r="R145" s="151" t="s">
        <v>61</v>
      </c>
      <c r="S145" s="161" t="s">
        <v>61</v>
      </c>
      <c r="T145" s="162">
        <v>4.1680000000000001</v>
      </c>
    </row>
    <row r="146" spans="1:20" x14ac:dyDescent="0.35">
      <c r="A146" s="148" t="s">
        <v>221</v>
      </c>
      <c r="B146" s="149">
        <v>24</v>
      </c>
      <c r="C146" s="150" t="s">
        <v>61</v>
      </c>
      <c r="D146" s="151">
        <v>62.81</v>
      </c>
      <c r="E146" s="151">
        <v>6.73</v>
      </c>
      <c r="F146" s="152">
        <v>202.21</v>
      </c>
      <c r="G146" s="153" t="s">
        <v>61</v>
      </c>
      <c r="H146" s="154"/>
      <c r="I146" s="155" t="s">
        <v>61</v>
      </c>
      <c r="J146" s="151">
        <v>45.76</v>
      </c>
      <c r="K146" s="151">
        <v>4.53</v>
      </c>
      <c r="L146" s="152">
        <v>198.7</v>
      </c>
      <c r="M146" s="156" t="s">
        <v>61</v>
      </c>
      <c r="N146" s="157"/>
      <c r="O146" s="158">
        <f t="shared" si="2"/>
        <v>17.050000000000004</v>
      </c>
      <c r="P146" s="159">
        <v>3.51</v>
      </c>
      <c r="Q146" s="160" t="s">
        <v>61</v>
      </c>
      <c r="R146" s="151" t="s">
        <v>61</v>
      </c>
      <c r="S146" s="161" t="s">
        <v>61</v>
      </c>
      <c r="T146" s="162">
        <v>3.609</v>
      </c>
    </row>
    <row r="147" spans="1:20" x14ac:dyDescent="0.35">
      <c r="A147" s="148" t="s">
        <v>222</v>
      </c>
      <c r="B147" s="149">
        <v>24</v>
      </c>
      <c r="C147" s="150" t="s">
        <v>61</v>
      </c>
      <c r="D147" s="151">
        <v>59.88</v>
      </c>
      <c r="E147" s="151">
        <v>6.73</v>
      </c>
      <c r="F147" s="152">
        <v>201.81</v>
      </c>
      <c r="G147" s="153" t="s">
        <v>61</v>
      </c>
      <c r="H147" s="154"/>
      <c r="I147" s="155" t="s">
        <v>61</v>
      </c>
      <c r="J147" s="151">
        <v>44.22</v>
      </c>
      <c r="K147" s="151">
        <v>4.53</v>
      </c>
      <c r="L147" s="152">
        <v>198.41</v>
      </c>
      <c r="M147" s="156" t="s">
        <v>61</v>
      </c>
      <c r="N147" s="157"/>
      <c r="O147" s="158">
        <f t="shared" si="2"/>
        <v>15.660000000000004</v>
      </c>
      <c r="P147" s="159">
        <v>3.4</v>
      </c>
      <c r="Q147" s="160" t="s">
        <v>61</v>
      </c>
      <c r="R147" s="151" t="s">
        <v>61</v>
      </c>
      <c r="S147" s="161" t="s">
        <v>61</v>
      </c>
      <c r="T147" s="162">
        <v>3.3140000000000001</v>
      </c>
    </row>
    <row r="148" spans="1:20" x14ac:dyDescent="0.35">
      <c r="A148" s="148" t="s">
        <v>223</v>
      </c>
      <c r="B148" s="149">
        <v>24</v>
      </c>
      <c r="C148" s="150" t="s">
        <v>61</v>
      </c>
      <c r="D148" s="151">
        <v>58.68</v>
      </c>
      <c r="E148" s="151">
        <v>6.73</v>
      </c>
      <c r="F148" s="152">
        <v>201.63</v>
      </c>
      <c r="G148" s="153" t="s">
        <v>61</v>
      </c>
      <c r="H148" s="154"/>
      <c r="I148" s="155" t="s">
        <v>61</v>
      </c>
      <c r="J148" s="151">
        <v>43.58</v>
      </c>
      <c r="K148" s="151">
        <v>4.53</v>
      </c>
      <c r="L148" s="152">
        <v>198.27</v>
      </c>
      <c r="M148" s="156" t="s">
        <v>61</v>
      </c>
      <c r="N148" s="157"/>
      <c r="O148" s="158">
        <f t="shared" si="2"/>
        <v>15.100000000000001</v>
      </c>
      <c r="P148" s="159">
        <v>3.36</v>
      </c>
      <c r="Q148" s="160" t="s">
        <v>61</v>
      </c>
      <c r="R148" s="151" t="s">
        <v>61</v>
      </c>
      <c r="S148" s="161" t="s">
        <v>61</v>
      </c>
      <c r="T148" s="162">
        <v>3.1930000000000001</v>
      </c>
    </row>
    <row r="149" spans="1:20" x14ac:dyDescent="0.35">
      <c r="A149" s="148" t="s">
        <v>224</v>
      </c>
      <c r="B149" s="149">
        <v>24</v>
      </c>
      <c r="C149" s="150" t="s">
        <v>61</v>
      </c>
      <c r="D149" s="151">
        <v>59.62</v>
      </c>
      <c r="E149" s="151">
        <v>6.73</v>
      </c>
      <c r="F149" s="152">
        <v>201.17</v>
      </c>
      <c r="G149" s="153" t="s">
        <v>61</v>
      </c>
      <c r="H149" s="154"/>
      <c r="I149" s="155" t="s">
        <v>61</v>
      </c>
      <c r="J149" s="151">
        <v>44.2</v>
      </c>
      <c r="K149" s="151">
        <v>4.53</v>
      </c>
      <c r="L149" s="152">
        <v>197.79</v>
      </c>
      <c r="M149" s="156" t="s">
        <v>61</v>
      </c>
      <c r="N149" s="157"/>
      <c r="O149" s="158">
        <f t="shared" si="2"/>
        <v>15.419999999999995</v>
      </c>
      <c r="P149" s="159">
        <v>3.38</v>
      </c>
      <c r="Q149" s="160" t="s">
        <v>61</v>
      </c>
      <c r="R149" s="151" t="s">
        <v>61</v>
      </c>
      <c r="S149" s="161" t="s">
        <v>61</v>
      </c>
      <c r="T149" s="162">
        <v>3.2549999999999999</v>
      </c>
    </row>
    <row r="150" spans="1:20" x14ac:dyDescent="0.35">
      <c r="A150" s="148" t="s">
        <v>225</v>
      </c>
      <c r="B150" s="149">
        <v>24</v>
      </c>
      <c r="C150" s="150" t="s">
        <v>61</v>
      </c>
      <c r="D150" s="151">
        <v>56.28</v>
      </c>
      <c r="E150" s="151">
        <v>6.73</v>
      </c>
      <c r="F150" s="152">
        <v>202.1</v>
      </c>
      <c r="G150" s="153" t="s">
        <v>61</v>
      </c>
      <c r="H150" s="154"/>
      <c r="I150" s="155" t="s">
        <v>61</v>
      </c>
      <c r="J150" s="151">
        <v>42.54</v>
      </c>
      <c r="K150" s="151">
        <v>4.53</v>
      </c>
      <c r="L150" s="152">
        <v>198.72</v>
      </c>
      <c r="M150" s="156" t="s">
        <v>61</v>
      </c>
      <c r="N150" s="157"/>
      <c r="O150" s="158">
        <f t="shared" si="2"/>
        <v>13.740000000000002</v>
      </c>
      <c r="P150" s="159">
        <v>3.38</v>
      </c>
      <c r="Q150" s="160" t="s">
        <v>61</v>
      </c>
      <c r="R150" s="151" t="s">
        <v>61</v>
      </c>
      <c r="S150" s="161" t="s">
        <v>61</v>
      </c>
      <c r="T150" s="162">
        <v>2.923</v>
      </c>
    </row>
    <row r="151" spans="1:20" x14ac:dyDescent="0.35">
      <c r="A151" s="148" t="s">
        <v>226</v>
      </c>
      <c r="B151" s="149">
        <v>24</v>
      </c>
      <c r="C151" s="150" t="s">
        <v>61</v>
      </c>
      <c r="D151" s="151">
        <v>58.49</v>
      </c>
      <c r="E151" s="151">
        <v>6.73</v>
      </c>
      <c r="F151" s="152">
        <v>200.83</v>
      </c>
      <c r="G151" s="153" t="s">
        <v>61</v>
      </c>
      <c r="H151" s="154"/>
      <c r="I151" s="155" t="s">
        <v>61</v>
      </c>
      <c r="J151" s="151">
        <v>43.48</v>
      </c>
      <c r="K151" s="151">
        <v>4.53</v>
      </c>
      <c r="L151" s="152">
        <v>197.47</v>
      </c>
      <c r="M151" s="156" t="s">
        <v>61</v>
      </c>
      <c r="N151" s="157"/>
      <c r="O151" s="158">
        <f t="shared" si="2"/>
        <v>15.010000000000005</v>
      </c>
      <c r="P151" s="159">
        <v>3.36</v>
      </c>
      <c r="Q151" s="160" t="s">
        <v>61</v>
      </c>
      <c r="R151" s="151" t="s">
        <v>61</v>
      </c>
      <c r="S151" s="161" t="s">
        <v>61</v>
      </c>
      <c r="T151" s="162">
        <v>3.1619999999999999</v>
      </c>
    </row>
    <row r="152" spans="1:20" x14ac:dyDescent="0.35">
      <c r="A152" s="148" t="s">
        <v>227</v>
      </c>
      <c r="B152" s="149">
        <v>24</v>
      </c>
      <c r="C152" s="150" t="s">
        <v>61</v>
      </c>
      <c r="D152" s="151">
        <v>71.459999999999994</v>
      </c>
      <c r="E152" s="151">
        <v>6.73</v>
      </c>
      <c r="F152" s="152">
        <v>201.02</v>
      </c>
      <c r="G152" s="153" t="s">
        <v>61</v>
      </c>
      <c r="H152" s="154"/>
      <c r="I152" s="155" t="s">
        <v>61</v>
      </c>
      <c r="J152" s="151">
        <v>50.84</v>
      </c>
      <c r="K152" s="151">
        <v>4.53</v>
      </c>
      <c r="L152" s="152">
        <v>197.46</v>
      </c>
      <c r="M152" s="156" t="s">
        <v>61</v>
      </c>
      <c r="N152" s="157"/>
      <c r="O152" s="158">
        <f t="shared" si="2"/>
        <v>20.61999999999999</v>
      </c>
      <c r="P152" s="159">
        <v>3.56</v>
      </c>
      <c r="Q152" s="160" t="s">
        <v>61</v>
      </c>
      <c r="R152" s="151" t="s">
        <v>61</v>
      </c>
      <c r="S152" s="161" t="s">
        <v>61</v>
      </c>
      <c r="T152" s="162">
        <v>4.3310000000000004</v>
      </c>
    </row>
    <row r="153" spans="1:20" x14ac:dyDescent="0.35">
      <c r="A153" s="148" t="s">
        <v>228</v>
      </c>
      <c r="B153" s="149">
        <v>24</v>
      </c>
      <c r="C153" s="150" t="s">
        <v>61</v>
      </c>
      <c r="D153" s="151">
        <v>73.260000000000005</v>
      </c>
      <c r="E153" s="151">
        <v>6.73</v>
      </c>
      <c r="F153" s="152">
        <v>201.16</v>
      </c>
      <c r="G153" s="153" t="s">
        <v>61</v>
      </c>
      <c r="H153" s="154"/>
      <c r="I153" s="155" t="s">
        <v>61</v>
      </c>
      <c r="J153" s="151">
        <v>51.59</v>
      </c>
      <c r="K153" s="151">
        <v>4.53</v>
      </c>
      <c r="L153" s="152">
        <v>197.55</v>
      </c>
      <c r="M153" s="156" t="s">
        <v>61</v>
      </c>
      <c r="N153" s="157"/>
      <c r="O153" s="158">
        <f t="shared" si="2"/>
        <v>21.67</v>
      </c>
      <c r="P153" s="159">
        <v>3.61</v>
      </c>
      <c r="Q153" s="160" t="s">
        <v>61</v>
      </c>
      <c r="R153" s="151" t="s">
        <v>61</v>
      </c>
      <c r="S153" s="161" t="s">
        <v>61</v>
      </c>
      <c r="T153" s="162">
        <v>4.5460000000000003</v>
      </c>
    </row>
    <row r="154" spans="1:20" x14ac:dyDescent="0.35">
      <c r="A154" s="148" t="s">
        <v>229</v>
      </c>
      <c r="B154" s="149">
        <v>24</v>
      </c>
      <c r="C154" s="150" t="s">
        <v>61</v>
      </c>
      <c r="D154" s="151">
        <v>72.290000000000006</v>
      </c>
      <c r="E154" s="151">
        <v>6.73</v>
      </c>
      <c r="F154" s="152">
        <v>202.15</v>
      </c>
      <c r="G154" s="153" t="s">
        <v>61</v>
      </c>
      <c r="H154" s="154"/>
      <c r="I154" s="155" t="s">
        <v>61</v>
      </c>
      <c r="J154" s="151">
        <v>51.17</v>
      </c>
      <c r="K154" s="151">
        <v>4.53</v>
      </c>
      <c r="L154" s="152">
        <v>198.49</v>
      </c>
      <c r="M154" s="156" t="s">
        <v>61</v>
      </c>
      <c r="N154" s="157"/>
      <c r="O154" s="158">
        <f t="shared" si="2"/>
        <v>21.120000000000005</v>
      </c>
      <c r="P154" s="159">
        <v>3.66</v>
      </c>
      <c r="Q154" s="160" t="s">
        <v>61</v>
      </c>
      <c r="R154" s="151" t="s">
        <v>61</v>
      </c>
      <c r="S154" s="161" t="s">
        <v>61</v>
      </c>
      <c r="T154" s="162">
        <v>4.4619999999999997</v>
      </c>
    </row>
    <row r="155" spans="1:20" x14ac:dyDescent="0.35">
      <c r="A155" s="148" t="s">
        <v>230</v>
      </c>
      <c r="B155" s="149">
        <v>24</v>
      </c>
      <c r="C155" s="150" t="s">
        <v>61</v>
      </c>
      <c r="D155" s="151">
        <v>64.8</v>
      </c>
      <c r="E155" s="151">
        <v>6.73</v>
      </c>
      <c r="F155" s="152">
        <v>202.34</v>
      </c>
      <c r="G155" s="153" t="s">
        <v>61</v>
      </c>
      <c r="H155" s="154"/>
      <c r="I155" s="155" t="s">
        <v>61</v>
      </c>
      <c r="J155" s="151">
        <v>47.12</v>
      </c>
      <c r="K155" s="151">
        <v>4.53</v>
      </c>
      <c r="L155" s="152">
        <v>198.79</v>
      </c>
      <c r="M155" s="156" t="s">
        <v>61</v>
      </c>
      <c r="N155" s="157"/>
      <c r="O155" s="158">
        <f t="shared" si="2"/>
        <v>17.68</v>
      </c>
      <c r="P155" s="159">
        <v>3.55</v>
      </c>
      <c r="Q155" s="160" t="s">
        <v>61</v>
      </c>
      <c r="R155" s="151" t="s">
        <v>61</v>
      </c>
      <c r="S155" s="161" t="s">
        <v>61</v>
      </c>
      <c r="T155" s="162">
        <v>3.7480000000000002</v>
      </c>
    </row>
    <row r="156" spans="1:20" x14ac:dyDescent="0.35">
      <c r="A156" s="148" t="s">
        <v>231</v>
      </c>
      <c r="B156" s="149">
        <v>24</v>
      </c>
      <c r="C156" s="150" t="s">
        <v>61</v>
      </c>
      <c r="D156" s="151">
        <v>60.42</v>
      </c>
      <c r="E156" s="151">
        <v>6.73</v>
      </c>
      <c r="F156" s="152">
        <v>201.21</v>
      </c>
      <c r="G156" s="153" t="s">
        <v>61</v>
      </c>
      <c r="H156" s="154"/>
      <c r="I156" s="155" t="s">
        <v>61</v>
      </c>
      <c r="J156" s="151">
        <v>44.65</v>
      </c>
      <c r="K156" s="151">
        <v>4.53</v>
      </c>
      <c r="L156" s="152">
        <v>197.77</v>
      </c>
      <c r="M156" s="156" t="s">
        <v>61</v>
      </c>
      <c r="N156" s="157"/>
      <c r="O156" s="158">
        <f t="shared" si="2"/>
        <v>15.770000000000003</v>
      </c>
      <c r="P156" s="159">
        <v>3.44</v>
      </c>
      <c r="Q156" s="160" t="s">
        <v>61</v>
      </c>
      <c r="R156" s="151" t="s">
        <v>61</v>
      </c>
      <c r="S156" s="161" t="s">
        <v>61</v>
      </c>
      <c r="T156" s="162">
        <v>3.33</v>
      </c>
    </row>
    <row r="157" spans="1:20" x14ac:dyDescent="0.35">
      <c r="A157" s="148" t="s">
        <v>232</v>
      </c>
      <c r="B157" s="149">
        <v>24</v>
      </c>
      <c r="C157" s="150" t="s">
        <v>61</v>
      </c>
      <c r="D157" s="151">
        <v>58.32</v>
      </c>
      <c r="E157" s="151">
        <v>6.73</v>
      </c>
      <c r="F157" s="152">
        <v>200.27</v>
      </c>
      <c r="G157" s="153" t="s">
        <v>61</v>
      </c>
      <c r="H157" s="154"/>
      <c r="I157" s="155" t="s">
        <v>61</v>
      </c>
      <c r="J157" s="151">
        <v>43.38</v>
      </c>
      <c r="K157" s="151">
        <v>4.53</v>
      </c>
      <c r="L157" s="152">
        <v>196.88</v>
      </c>
      <c r="M157" s="156" t="s">
        <v>61</v>
      </c>
      <c r="N157" s="157"/>
      <c r="O157" s="158">
        <f t="shared" si="2"/>
        <v>14.939999999999998</v>
      </c>
      <c r="P157" s="159">
        <v>3.39</v>
      </c>
      <c r="Q157" s="160" t="s">
        <v>61</v>
      </c>
      <c r="R157" s="151" t="s">
        <v>61</v>
      </c>
      <c r="S157" s="161" t="s">
        <v>61</v>
      </c>
      <c r="T157" s="162">
        <v>3.1389999999999998</v>
      </c>
    </row>
    <row r="158" spans="1:20" x14ac:dyDescent="0.35">
      <c r="A158" s="148" t="s">
        <v>233</v>
      </c>
      <c r="B158" s="149">
        <v>24</v>
      </c>
      <c r="C158" s="150" t="s">
        <v>61</v>
      </c>
      <c r="D158" s="151">
        <v>69.13</v>
      </c>
      <c r="E158" s="151">
        <v>6.73</v>
      </c>
      <c r="F158" s="152">
        <v>199.95</v>
      </c>
      <c r="G158" s="153" t="s">
        <v>61</v>
      </c>
      <c r="H158" s="154"/>
      <c r="I158" s="155" t="s">
        <v>61</v>
      </c>
      <c r="J158" s="151">
        <v>49.35</v>
      </c>
      <c r="K158" s="151">
        <v>4.53</v>
      </c>
      <c r="L158" s="152">
        <v>196.44</v>
      </c>
      <c r="M158" s="156" t="s">
        <v>61</v>
      </c>
      <c r="N158" s="157"/>
      <c r="O158" s="158">
        <f t="shared" si="2"/>
        <v>19.779999999999994</v>
      </c>
      <c r="P158" s="159">
        <v>3.51</v>
      </c>
      <c r="Q158" s="160" t="s">
        <v>61</v>
      </c>
      <c r="R158" s="151" t="s">
        <v>61</v>
      </c>
      <c r="S158" s="161" t="s">
        <v>61</v>
      </c>
      <c r="T158" s="162">
        <v>4.1269999999999998</v>
      </c>
    </row>
    <row r="159" spans="1:20" x14ac:dyDescent="0.35">
      <c r="A159" s="148" t="s">
        <v>234</v>
      </c>
      <c r="B159" s="149">
        <v>24</v>
      </c>
      <c r="C159" s="150" t="s">
        <v>61</v>
      </c>
      <c r="D159" s="151">
        <v>63.04</v>
      </c>
      <c r="E159" s="151">
        <v>6.73</v>
      </c>
      <c r="F159" s="152">
        <v>201.55</v>
      </c>
      <c r="G159" s="153" t="s">
        <v>61</v>
      </c>
      <c r="H159" s="154"/>
      <c r="I159" s="155" t="s">
        <v>61</v>
      </c>
      <c r="J159" s="151">
        <v>46.39</v>
      </c>
      <c r="K159" s="151">
        <v>4.53</v>
      </c>
      <c r="L159" s="152">
        <v>198.06</v>
      </c>
      <c r="M159" s="156" t="s">
        <v>61</v>
      </c>
      <c r="N159" s="157"/>
      <c r="O159" s="158">
        <f t="shared" si="2"/>
        <v>16.649999999999999</v>
      </c>
      <c r="P159" s="159">
        <v>3.49</v>
      </c>
      <c r="Q159" s="160" t="s">
        <v>61</v>
      </c>
      <c r="R159" s="151" t="s">
        <v>61</v>
      </c>
      <c r="S159" s="161" t="s">
        <v>61</v>
      </c>
      <c r="T159" s="162">
        <v>3.5219999999999998</v>
      </c>
    </row>
    <row r="160" spans="1:20" x14ac:dyDescent="0.35">
      <c r="A160" s="148" t="s">
        <v>235</v>
      </c>
      <c r="B160" s="149">
        <v>24</v>
      </c>
      <c r="C160" s="150" t="s">
        <v>61</v>
      </c>
      <c r="D160" s="151">
        <v>65.23</v>
      </c>
      <c r="E160" s="151">
        <v>6.73</v>
      </c>
      <c r="F160" s="152">
        <v>201.24</v>
      </c>
      <c r="G160" s="153" t="s">
        <v>61</v>
      </c>
      <c r="H160" s="154"/>
      <c r="I160" s="155" t="s">
        <v>61</v>
      </c>
      <c r="J160" s="151">
        <v>47.36</v>
      </c>
      <c r="K160" s="151">
        <v>4.53</v>
      </c>
      <c r="L160" s="152">
        <v>197.76</v>
      </c>
      <c r="M160" s="156" t="s">
        <v>61</v>
      </c>
      <c r="N160" s="157"/>
      <c r="O160" s="158">
        <f t="shared" si="2"/>
        <v>17.870000000000005</v>
      </c>
      <c r="P160" s="159">
        <v>3.48</v>
      </c>
      <c r="Q160" s="160" t="s">
        <v>61</v>
      </c>
      <c r="R160" s="151" t="s">
        <v>61</v>
      </c>
      <c r="S160" s="161" t="s">
        <v>61</v>
      </c>
      <c r="T160" s="162">
        <v>3.766</v>
      </c>
    </row>
    <row r="161" spans="1:20" x14ac:dyDescent="0.35">
      <c r="A161" s="148" t="s">
        <v>6</v>
      </c>
      <c r="B161" s="149" t="s">
        <v>6</v>
      </c>
      <c r="C161" s="150" t="s">
        <v>61</v>
      </c>
      <c r="D161" s="151" t="s">
        <v>6</v>
      </c>
      <c r="E161" s="151" t="s">
        <v>6</v>
      </c>
      <c r="F161" s="152" t="s">
        <v>6</v>
      </c>
      <c r="G161" s="153" t="s">
        <v>6</v>
      </c>
      <c r="H161" s="154"/>
      <c r="I161" s="155" t="s">
        <v>61</v>
      </c>
      <c r="J161" s="151" t="s">
        <v>6</v>
      </c>
      <c r="K161" s="151" t="s">
        <v>6</v>
      </c>
      <c r="L161" s="152" t="s">
        <v>6</v>
      </c>
      <c r="M161" s="156" t="s">
        <v>6</v>
      </c>
      <c r="N161" s="157"/>
      <c r="O161" s="158" t="str">
        <f t="shared" si="2"/>
        <v/>
      </c>
      <c r="P161" s="159" t="s">
        <v>6</v>
      </c>
      <c r="Q161" s="160" t="s">
        <v>6</v>
      </c>
      <c r="R161" s="151" t="s">
        <v>6</v>
      </c>
      <c r="S161" s="161" t="s">
        <v>6</v>
      </c>
      <c r="T161" s="162" t="s">
        <v>6</v>
      </c>
    </row>
    <row r="162" spans="1:20" x14ac:dyDescent="0.35">
      <c r="A162" s="148" t="s">
        <v>6</v>
      </c>
      <c r="B162" s="149" t="s">
        <v>6</v>
      </c>
      <c r="C162" s="150" t="s">
        <v>61</v>
      </c>
      <c r="D162" s="151" t="s">
        <v>6</v>
      </c>
      <c r="E162" s="151" t="s">
        <v>6</v>
      </c>
      <c r="F162" s="152" t="s">
        <v>6</v>
      </c>
      <c r="G162" s="153" t="s">
        <v>6</v>
      </c>
      <c r="H162" s="154"/>
      <c r="I162" s="155" t="s">
        <v>61</v>
      </c>
      <c r="J162" s="151" t="s">
        <v>6</v>
      </c>
      <c r="K162" s="151" t="s">
        <v>6</v>
      </c>
      <c r="L162" s="152" t="s">
        <v>6</v>
      </c>
      <c r="M162" s="156" t="s">
        <v>6</v>
      </c>
      <c r="N162" s="157"/>
      <c r="O162" s="158" t="str">
        <f t="shared" si="2"/>
        <v/>
      </c>
      <c r="P162" s="159" t="s">
        <v>6</v>
      </c>
      <c r="Q162" s="160" t="s">
        <v>6</v>
      </c>
      <c r="R162" s="151" t="s">
        <v>6</v>
      </c>
      <c r="S162" s="161" t="s">
        <v>6</v>
      </c>
      <c r="T162" s="162" t="s">
        <v>6</v>
      </c>
    </row>
    <row r="163" spans="1:20" x14ac:dyDescent="0.35">
      <c r="A163" s="148" t="s">
        <v>6</v>
      </c>
      <c r="B163" s="149" t="s">
        <v>6</v>
      </c>
      <c r="C163" s="150" t="s">
        <v>61</v>
      </c>
      <c r="D163" s="151" t="s">
        <v>6</v>
      </c>
      <c r="E163" s="151" t="s">
        <v>6</v>
      </c>
      <c r="F163" s="152" t="s">
        <v>6</v>
      </c>
      <c r="G163" s="153" t="s">
        <v>6</v>
      </c>
      <c r="H163" s="154"/>
      <c r="I163" s="155" t="s">
        <v>61</v>
      </c>
      <c r="J163" s="151" t="s">
        <v>6</v>
      </c>
      <c r="K163" s="151" t="s">
        <v>6</v>
      </c>
      <c r="L163" s="152" t="s">
        <v>6</v>
      </c>
      <c r="M163" s="156" t="s">
        <v>6</v>
      </c>
      <c r="N163" s="157"/>
      <c r="O163" s="158" t="str">
        <f t="shared" si="2"/>
        <v/>
      </c>
      <c r="P163" s="159" t="s">
        <v>6</v>
      </c>
      <c r="Q163" s="160" t="s">
        <v>6</v>
      </c>
      <c r="R163" s="151" t="s">
        <v>6</v>
      </c>
      <c r="S163" s="161" t="s">
        <v>6</v>
      </c>
      <c r="T163" s="162" t="s">
        <v>6</v>
      </c>
    </row>
    <row r="164" spans="1:20" x14ac:dyDescent="0.35">
      <c r="A164" s="148" t="s">
        <v>6</v>
      </c>
      <c r="B164" s="149" t="s">
        <v>6</v>
      </c>
      <c r="C164" s="150" t="s">
        <v>61</v>
      </c>
      <c r="D164" s="151" t="s">
        <v>6</v>
      </c>
      <c r="E164" s="151" t="s">
        <v>6</v>
      </c>
      <c r="F164" s="152" t="s">
        <v>6</v>
      </c>
      <c r="G164" s="153" t="s">
        <v>6</v>
      </c>
      <c r="H164" s="154"/>
      <c r="I164" s="155" t="s">
        <v>61</v>
      </c>
      <c r="J164" s="151" t="s">
        <v>6</v>
      </c>
      <c r="K164" s="151" t="s">
        <v>6</v>
      </c>
      <c r="L164" s="152" t="s">
        <v>6</v>
      </c>
      <c r="M164" s="156" t="s">
        <v>6</v>
      </c>
      <c r="N164" s="157"/>
      <c r="O164" s="158" t="str">
        <f t="shared" si="2"/>
        <v/>
      </c>
      <c r="P164" s="159" t="s">
        <v>6</v>
      </c>
      <c r="Q164" s="160" t="s">
        <v>6</v>
      </c>
      <c r="R164" s="151" t="s">
        <v>6</v>
      </c>
      <c r="S164" s="161" t="s">
        <v>6</v>
      </c>
      <c r="T164" s="162" t="s">
        <v>6</v>
      </c>
    </row>
    <row r="165" spans="1:20" x14ac:dyDescent="0.35">
      <c r="A165" s="148" t="s">
        <v>6</v>
      </c>
      <c r="B165" s="149" t="s">
        <v>6</v>
      </c>
      <c r="C165" s="150" t="s">
        <v>61</v>
      </c>
      <c r="D165" s="151" t="s">
        <v>6</v>
      </c>
      <c r="E165" s="151" t="s">
        <v>6</v>
      </c>
      <c r="F165" s="152" t="s">
        <v>6</v>
      </c>
      <c r="G165" s="153" t="s">
        <v>6</v>
      </c>
      <c r="H165" s="154"/>
      <c r="I165" s="155" t="s">
        <v>61</v>
      </c>
      <c r="J165" s="151" t="s">
        <v>6</v>
      </c>
      <c r="K165" s="151" t="s">
        <v>6</v>
      </c>
      <c r="L165" s="152" t="s">
        <v>6</v>
      </c>
      <c r="M165" s="156" t="s">
        <v>6</v>
      </c>
      <c r="N165" s="157"/>
      <c r="O165" s="158" t="str">
        <f t="shared" si="2"/>
        <v/>
      </c>
      <c r="P165" s="159" t="s">
        <v>6</v>
      </c>
      <c r="Q165" s="160" t="s">
        <v>6</v>
      </c>
      <c r="R165" s="151" t="s">
        <v>6</v>
      </c>
      <c r="S165" s="161" t="s">
        <v>6</v>
      </c>
      <c r="T165" s="162" t="s">
        <v>6</v>
      </c>
    </row>
    <row r="166" spans="1:20" x14ac:dyDescent="0.35">
      <c r="A166" s="148" t="s">
        <v>6</v>
      </c>
      <c r="B166" s="149" t="s">
        <v>6</v>
      </c>
      <c r="C166" s="150" t="s">
        <v>61</v>
      </c>
      <c r="D166" s="151" t="s">
        <v>6</v>
      </c>
      <c r="E166" s="151" t="s">
        <v>6</v>
      </c>
      <c r="F166" s="152" t="s">
        <v>6</v>
      </c>
      <c r="G166" s="153" t="s">
        <v>6</v>
      </c>
      <c r="H166" s="154"/>
      <c r="I166" s="155" t="s">
        <v>61</v>
      </c>
      <c r="J166" s="151" t="s">
        <v>6</v>
      </c>
      <c r="K166" s="151" t="s">
        <v>6</v>
      </c>
      <c r="L166" s="152" t="s">
        <v>6</v>
      </c>
      <c r="M166" s="156" t="s">
        <v>6</v>
      </c>
      <c r="N166" s="157"/>
      <c r="O166" s="158" t="str">
        <f t="shared" si="2"/>
        <v/>
      </c>
      <c r="P166" s="159" t="s">
        <v>6</v>
      </c>
      <c r="Q166" s="160" t="s">
        <v>6</v>
      </c>
      <c r="R166" s="151" t="s">
        <v>6</v>
      </c>
      <c r="S166" s="161" t="s">
        <v>6</v>
      </c>
      <c r="T166" s="162" t="s">
        <v>6</v>
      </c>
    </row>
    <row r="167" spans="1:20" x14ac:dyDescent="0.35">
      <c r="A167" s="148" t="s">
        <v>6</v>
      </c>
      <c r="B167" s="149" t="s">
        <v>6</v>
      </c>
      <c r="C167" s="150" t="s">
        <v>61</v>
      </c>
      <c r="D167" s="151" t="s">
        <v>6</v>
      </c>
      <c r="E167" s="151" t="s">
        <v>6</v>
      </c>
      <c r="F167" s="152" t="s">
        <v>6</v>
      </c>
      <c r="G167" s="153" t="s">
        <v>6</v>
      </c>
      <c r="H167" s="154"/>
      <c r="I167" s="155" t="s">
        <v>61</v>
      </c>
      <c r="J167" s="151" t="s">
        <v>6</v>
      </c>
      <c r="K167" s="151" t="s">
        <v>6</v>
      </c>
      <c r="L167" s="152" t="s">
        <v>6</v>
      </c>
      <c r="M167" s="156" t="s">
        <v>6</v>
      </c>
      <c r="N167" s="157"/>
      <c r="O167" s="158" t="str">
        <f t="shared" si="2"/>
        <v/>
      </c>
      <c r="P167" s="159" t="s">
        <v>6</v>
      </c>
      <c r="Q167" s="160" t="s">
        <v>6</v>
      </c>
      <c r="R167" s="151" t="s">
        <v>6</v>
      </c>
      <c r="S167" s="161" t="s">
        <v>6</v>
      </c>
      <c r="T167" s="162" t="s">
        <v>6</v>
      </c>
    </row>
    <row r="168" spans="1:20" x14ac:dyDescent="0.35">
      <c r="A168" s="148" t="s">
        <v>6</v>
      </c>
      <c r="B168" s="149" t="s">
        <v>6</v>
      </c>
      <c r="C168" s="150" t="s">
        <v>61</v>
      </c>
      <c r="D168" s="151" t="s">
        <v>6</v>
      </c>
      <c r="E168" s="151" t="s">
        <v>6</v>
      </c>
      <c r="F168" s="152" t="s">
        <v>6</v>
      </c>
      <c r="G168" s="153" t="s">
        <v>6</v>
      </c>
      <c r="H168" s="154"/>
      <c r="I168" s="155" t="s">
        <v>61</v>
      </c>
      <c r="J168" s="151" t="s">
        <v>6</v>
      </c>
      <c r="K168" s="151" t="s">
        <v>6</v>
      </c>
      <c r="L168" s="152" t="s">
        <v>6</v>
      </c>
      <c r="M168" s="156" t="s">
        <v>6</v>
      </c>
      <c r="N168" s="157"/>
      <c r="O168" s="158" t="str">
        <f t="shared" si="2"/>
        <v/>
      </c>
      <c r="P168" s="159" t="s">
        <v>6</v>
      </c>
      <c r="Q168" s="160" t="s">
        <v>6</v>
      </c>
      <c r="R168" s="151" t="s">
        <v>6</v>
      </c>
      <c r="S168" s="161" t="s">
        <v>6</v>
      </c>
      <c r="T168" s="162" t="s">
        <v>6</v>
      </c>
    </row>
    <row r="169" spans="1:20" x14ac:dyDescent="0.35">
      <c r="A169" s="148" t="s">
        <v>6</v>
      </c>
      <c r="B169" s="149" t="s">
        <v>6</v>
      </c>
      <c r="C169" s="150" t="s">
        <v>61</v>
      </c>
      <c r="D169" s="151" t="s">
        <v>6</v>
      </c>
      <c r="E169" s="151" t="s">
        <v>6</v>
      </c>
      <c r="F169" s="152" t="s">
        <v>6</v>
      </c>
      <c r="G169" s="153" t="s">
        <v>6</v>
      </c>
      <c r="H169" s="154"/>
      <c r="I169" s="155" t="s">
        <v>61</v>
      </c>
      <c r="J169" s="151" t="s">
        <v>6</v>
      </c>
      <c r="K169" s="151" t="s">
        <v>6</v>
      </c>
      <c r="L169" s="152" t="s">
        <v>6</v>
      </c>
      <c r="M169" s="156" t="s">
        <v>6</v>
      </c>
      <c r="N169" s="157"/>
      <c r="O169" s="158" t="str">
        <f t="shared" si="2"/>
        <v/>
      </c>
      <c r="P169" s="159" t="s">
        <v>6</v>
      </c>
      <c r="Q169" s="160" t="s">
        <v>6</v>
      </c>
      <c r="R169" s="151" t="s">
        <v>6</v>
      </c>
      <c r="S169" s="161" t="s">
        <v>6</v>
      </c>
      <c r="T169" s="162" t="s">
        <v>6</v>
      </c>
    </row>
    <row r="170" spans="1:20" x14ac:dyDescent="0.35">
      <c r="A170" s="148" t="s">
        <v>6</v>
      </c>
      <c r="B170" s="149" t="s">
        <v>6</v>
      </c>
      <c r="C170" s="150" t="s">
        <v>61</v>
      </c>
      <c r="D170" s="151" t="s">
        <v>6</v>
      </c>
      <c r="E170" s="151" t="s">
        <v>6</v>
      </c>
      <c r="F170" s="152" t="s">
        <v>6</v>
      </c>
      <c r="G170" s="153" t="s">
        <v>6</v>
      </c>
      <c r="H170" s="154"/>
      <c r="I170" s="155" t="s">
        <v>61</v>
      </c>
      <c r="J170" s="151" t="s">
        <v>6</v>
      </c>
      <c r="K170" s="151" t="s">
        <v>6</v>
      </c>
      <c r="L170" s="152" t="s">
        <v>6</v>
      </c>
      <c r="M170" s="156" t="s">
        <v>6</v>
      </c>
      <c r="N170" s="157"/>
      <c r="O170" s="158" t="str">
        <f t="shared" si="2"/>
        <v/>
      </c>
      <c r="P170" s="159" t="s">
        <v>6</v>
      </c>
      <c r="Q170" s="160" t="s">
        <v>6</v>
      </c>
      <c r="R170" s="151" t="s">
        <v>6</v>
      </c>
      <c r="S170" s="161" t="s">
        <v>6</v>
      </c>
      <c r="T170" s="162" t="s">
        <v>6</v>
      </c>
    </row>
    <row r="171" spans="1:20" x14ac:dyDescent="0.35">
      <c r="A171" s="148" t="s">
        <v>6</v>
      </c>
      <c r="B171" s="149" t="s">
        <v>6</v>
      </c>
      <c r="C171" s="150" t="s">
        <v>61</v>
      </c>
      <c r="D171" s="151" t="s">
        <v>6</v>
      </c>
      <c r="E171" s="151" t="s">
        <v>6</v>
      </c>
      <c r="F171" s="152" t="s">
        <v>6</v>
      </c>
      <c r="G171" s="153" t="s">
        <v>6</v>
      </c>
      <c r="H171" s="154"/>
      <c r="I171" s="155" t="s">
        <v>61</v>
      </c>
      <c r="J171" s="151" t="s">
        <v>6</v>
      </c>
      <c r="K171" s="151" t="s">
        <v>6</v>
      </c>
      <c r="L171" s="152" t="s">
        <v>6</v>
      </c>
      <c r="M171" s="156" t="s">
        <v>6</v>
      </c>
      <c r="N171" s="157"/>
      <c r="O171" s="158" t="str">
        <f t="shared" si="2"/>
        <v/>
      </c>
      <c r="P171" s="159" t="s">
        <v>6</v>
      </c>
      <c r="Q171" s="160" t="s">
        <v>6</v>
      </c>
      <c r="R171" s="151" t="s">
        <v>6</v>
      </c>
      <c r="S171" s="161" t="s">
        <v>6</v>
      </c>
      <c r="T171" s="162" t="s">
        <v>6</v>
      </c>
    </row>
    <row r="172" spans="1:20" x14ac:dyDescent="0.35">
      <c r="A172" s="148" t="s">
        <v>6</v>
      </c>
      <c r="B172" s="149" t="s">
        <v>6</v>
      </c>
      <c r="C172" s="150" t="s">
        <v>61</v>
      </c>
      <c r="D172" s="151" t="s">
        <v>6</v>
      </c>
      <c r="E172" s="151" t="s">
        <v>6</v>
      </c>
      <c r="F172" s="152" t="s">
        <v>6</v>
      </c>
      <c r="G172" s="153" t="s">
        <v>6</v>
      </c>
      <c r="H172" s="154"/>
      <c r="I172" s="155" t="s">
        <v>61</v>
      </c>
      <c r="J172" s="151" t="s">
        <v>6</v>
      </c>
      <c r="K172" s="151" t="s">
        <v>6</v>
      </c>
      <c r="L172" s="152" t="s">
        <v>6</v>
      </c>
      <c r="M172" s="156" t="s">
        <v>6</v>
      </c>
      <c r="N172" s="157"/>
      <c r="O172" s="158" t="str">
        <f t="shared" si="2"/>
        <v/>
      </c>
      <c r="P172" s="159" t="s">
        <v>6</v>
      </c>
      <c r="Q172" s="160" t="s">
        <v>6</v>
      </c>
      <c r="R172" s="151" t="s">
        <v>6</v>
      </c>
      <c r="S172" s="161" t="s">
        <v>6</v>
      </c>
      <c r="T172" s="162" t="s">
        <v>6</v>
      </c>
    </row>
    <row r="173" spans="1:20" x14ac:dyDescent="0.35">
      <c r="A173" s="148" t="s">
        <v>6</v>
      </c>
      <c r="B173" s="149" t="s">
        <v>6</v>
      </c>
      <c r="C173" s="150" t="s">
        <v>61</v>
      </c>
      <c r="D173" s="151" t="s">
        <v>6</v>
      </c>
      <c r="E173" s="151" t="s">
        <v>6</v>
      </c>
      <c r="F173" s="152" t="s">
        <v>6</v>
      </c>
      <c r="G173" s="153" t="s">
        <v>6</v>
      </c>
      <c r="H173" s="154"/>
      <c r="I173" s="155" t="s">
        <v>61</v>
      </c>
      <c r="J173" s="151" t="s">
        <v>6</v>
      </c>
      <c r="K173" s="151" t="s">
        <v>6</v>
      </c>
      <c r="L173" s="152" t="s">
        <v>6</v>
      </c>
      <c r="M173" s="156" t="s">
        <v>6</v>
      </c>
      <c r="N173" s="157"/>
      <c r="O173" s="158" t="str">
        <f t="shared" si="2"/>
        <v/>
      </c>
      <c r="P173" s="159" t="s">
        <v>6</v>
      </c>
      <c r="Q173" s="160" t="s">
        <v>6</v>
      </c>
      <c r="R173" s="151" t="s">
        <v>6</v>
      </c>
      <c r="S173" s="161" t="s">
        <v>6</v>
      </c>
      <c r="T173" s="162" t="s">
        <v>6</v>
      </c>
    </row>
    <row r="174" spans="1:20" x14ac:dyDescent="0.35">
      <c r="A174" s="148" t="s">
        <v>6</v>
      </c>
      <c r="B174" s="149" t="s">
        <v>6</v>
      </c>
      <c r="C174" s="150" t="s">
        <v>61</v>
      </c>
      <c r="D174" s="151" t="s">
        <v>6</v>
      </c>
      <c r="E174" s="151" t="s">
        <v>6</v>
      </c>
      <c r="F174" s="152" t="s">
        <v>6</v>
      </c>
      <c r="G174" s="153" t="s">
        <v>6</v>
      </c>
      <c r="H174" s="154"/>
      <c r="I174" s="155" t="s">
        <v>61</v>
      </c>
      <c r="J174" s="151" t="s">
        <v>6</v>
      </c>
      <c r="K174" s="151" t="s">
        <v>6</v>
      </c>
      <c r="L174" s="152" t="s">
        <v>6</v>
      </c>
      <c r="M174" s="156" t="s">
        <v>6</v>
      </c>
      <c r="N174" s="157"/>
      <c r="O174" s="158" t="str">
        <f t="shared" si="2"/>
        <v/>
      </c>
      <c r="P174" s="159" t="s">
        <v>6</v>
      </c>
      <c r="Q174" s="160" t="s">
        <v>6</v>
      </c>
      <c r="R174" s="151" t="s">
        <v>6</v>
      </c>
      <c r="S174" s="161" t="s">
        <v>6</v>
      </c>
      <c r="T174" s="162" t="s">
        <v>6</v>
      </c>
    </row>
    <row r="175" spans="1:20" x14ac:dyDescent="0.35">
      <c r="A175" s="148" t="s">
        <v>6</v>
      </c>
      <c r="B175" s="149" t="s">
        <v>6</v>
      </c>
      <c r="C175" s="150" t="s">
        <v>61</v>
      </c>
      <c r="D175" s="151" t="s">
        <v>6</v>
      </c>
      <c r="E175" s="151" t="s">
        <v>6</v>
      </c>
      <c r="F175" s="152" t="s">
        <v>6</v>
      </c>
      <c r="G175" s="153" t="s">
        <v>6</v>
      </c>
      <c r="H175" s="154"/>
      <c r="I175" s="155" t="s">
        <v>61</v>
      </c>
      <c r="J175" s="151" t="s">
        <v>6</v>
      </c>
      <c r="K175" s="151" t="s">
        <v>6</v>
      </c>
      <c r="L175" s="152" t="s">
        <v>6</v>
      </c>
      <c r="M175" s="156" t="s">
        <v>6</v>
      </c>
      <c r="N175" s="157"/>
      <c r="O175" s="158" t="str">
        <f t="shared" si="2"/>
        <v/>
      </c>
      <c r="P175" s="159" t="s">
        <v>6</v>
      </c>
      <c r="Q175" s="160" t="s">
        <v>6</v>
      </c>
      <c r="R175" s="151" t="s">
        <v>6</v>
      </c>
      <c r="S175" s="161" t="s">
        <v>6</v>
      </c>
      <c r="T175" s="162" t="s">
        <v>6</v>
      </c>
    </row>
    <row r="176" spans="1:20" x14ac:dyDescent="0.35">
      <c r="A176" s="148" t="s">
        <v>6</v>
      </c>
      <c r="B176" s="149" t="s">
        <v>6</v>
      </c>
      <c r="C176" s="150" t="s">
        <v>61</v>
      </c>
      <c r="D176" s="151" t="s">
        <v>6</v>
      </c>
      <c r="E176" s="151" t="s">
        <v>6</v>
      </c>
      <c r="F176" s="152" t="s">
        <v>6</v>
      </c>
      <c r="G176" s="153" t="s">
        <v>6</v>
      </c>
      <c r="H176" s="154"/>
      <c r="I176" s="155" t="s">
        <v>61</v>
      </c>
      <c r="J176" s="151" t="s">
        <v>6</v>
      </c>
      <c r="K176" s="151" t="s">
        <v>6</v>
      </c>
      <c r="L176" s="152" t="s">
        <v>6</v>
      </c>
      <c r="M176" s="156" t="s">
        <v>6</v>
      </c>
      <c r="N176" s="157"/>
      <c r="O176" s="158" t="str">
        <f t="shared" si="2"/>
        <v/>
      </c>
      <c r="P176" s="159" t="s">
        <v>6</v>
      </c>
      <c r="Q176" s="160" t="s">
        <v>6</v>
      </c>
      <c r="R176" s="151" t="s">
        <v>6</v>
      </c>
      <c r="S176" s="161" t="s">
        <v>6</v>
      </c>
      <c r="T176" s="162" t="s">
        <v>6</v>
      </c>
    </row>
    <row r="177" spans="1:20" x14ac:dyDescent="0.35">
      <c r="A177" s="148" t="s">
        <v>6</v>
      </c>
      <c r="B177" s="149" t="s">
        <v>6</v>
      </c>
      <c r="C177" s="150" t="s">
        <v>61</v>
      </c>
      <c r="D177" s="151" t="s">
        <v>6</v>
      </c>
      <c r="E177" s="151" t="s">
        <v>6</v>
      </c>
      <c r="F177" s="152" t="s">
        <v>6</v>
      </c>
      <c r="G177" s="153" t="s">
        <v>6</v>
      </c>
      <c r="H177" s="154"/>
      <c r="I177" s="155" t="s">
        <v>61</v>
      </c>
      <c r="J177" s="151" t="s">
        <v>6</v>
      </c>
      <c r="K177" s="151" t="s">
        <v>6</v>
      </c>
      <c r="L177" s="152" t="s">
        <v>6</v>
      </c>
      <c r="M177" s="156" t="s">
        <v>6</v>
      </c>
      <c r="N177" s="157"/>
      <c r="O177" s="158" t="str">
        <f t="shared" si="2"/>
        <v/>
      </c>
      <c r="P177" s="159" t="s">
        <v>6</v>
      </c>
      <c r="Q177" s="160" t="s">
        <v>6</v>
      </c>
      <c r="R177" s="151" t="s">
        <v>6</v>
      </c>
      <c r="S177" s="161" t="s">
        <v>6</v>
      </c>
      <c r="T177" s="162" t="s">
        <v>6</v>
      </c>
    </row>
    <row r="178" spans="1:20" x14ac:dyDescent="0.35">
      <c r="A178" s="148" t="s">
        <v>6</v>
      </c>
      <c r="B178" s="149" t="s">
        <v>6</v>
      </c>
      <c r="C178" s="150" t="s">
        <v>61</v>
      </c>
      <c r="D178" s="151" t="s">
        <v>6</v>
      </c>
      <c r="E178" s="151" t="s">
        <v>6</v>
      </c>
      <c r="F178" s="152" t="s">
        <v>6</v>
      </c>
      <c r="G178" s="153" t="s">
        <v>6</v>
      </c>
      <c r="H178" s="154"/>
      <c r="I178" s="155" t="s">
        <v>61</v>
      </c>
      <c r="J178" s="151" t="s">
        <v>6</v>
      </c>
      <c r="K178" s="151" t="s">
        <v>6</v>
      </c>
      <c r="L178" s="152" t="s">
        <v>6</v>
      </c>
      <c r="M178" s="156" t="s">
        <v>6</v>
      </c>
      <c r="N178" s="157"/>
      <c r="O178" s="158" t="str">
        <f t="shared" si="2"/>
        <v/>
      </c>
      <c r="P178" s="159" t="s">
        <v>6</v>
      </c>
      <c r="Q178" s="160" t="s">
        <v>6</v>
      </c>
      <c r="R178" s="151" t="s">
        <v>6</v>
      </c>
      <c r="S178" s="161" t="s">
        <v>6</v>
      </c>
      <c r="T178" s="162" t="s">
        <v>6</v>
      </c>
    </row>
    <row r="179" spans="1:20" x14ac:dyDescent="0.35">
      <c r="A179" s="148" t="s">
        <v>6</v>
      </c>
      <c r="B179" s="149" t="s">
        <v>6</v>
      </c>
      <c r="C179" s="150" t="s">
        <v>61</v>
      </c>
      <c r="D179" s="151" t="s">
        <v>6</v>
      </c>
      <c r="E179" s="151" t="s">
        <v>6</v>
      </c>
      <c r="F179" s="152" t="s">
        <v>6</v>
      </c>
      <c r="G179" s="153" t="s">
        <v>6</v>
      </c>
      <c r="H179" s="154"/>
      <c r="I179" s="155" t="s">
        <v>61</v>
      </c>
      <c r="J179" s="151" t="s">
        <v>6</v>
      </c>
      <c r="K179" s="151" t="s">
        <v>6</v>
      </c>
      <c r="L179" s="152" t="s">
        <v>6</v>
      </c>
      <c r="M179" s="156" t="s">
        <v>6</v>
      </c>
      <c r="N179" s="157"/>
      <c r="O179" s="158" t="str">
        <f t="shared" si="2"/>
        <v/>
      </c>
      <c r="P179" s="159" t="s">
        <v>6</v>
      </c>
      <c r="Q179" s="160" t="s">
        <v>6</v>
      </c>
      <c r="R179" s="151" t="s">
        <v>6</v>
      </c>
      <c r="S179" s="161" t="s">
        <v>6</v>
      </c>
      <c r="T179" s="162" t="s">
        <v>6</v>
      </c>
    </row>
    <row r="180" spans="1:20" x14ac:dyDescent="0.35">
      <c r="A180" s="148" t="s">
        <v>6</v>
      </c>
      <c r="B180" s="149" t="s">
        <v>6</v>
      </c>
      <c r="C180" s="150" t="s">
        <v>61</v>
      </c>
      <c r="D180" s="151" t="s">
        <v>6</v>
      </c>
      <c r="E180" s="151" t="s">
        <v>6</v>
      </c>
      <c r="F180" s="152" t="s">
        <v>6</v>
      </c>
      <c r="G180" s="153" t="s">
        <v>6</v>
      </c>
      <c r="H180" s="154"/>
      <c r="I180" s="155" t="s">
        <v>61</v>
      </c>
      <c r="J180" s="151" t="s">
        <v>6</v>
      </c>
      <c r="K180" s="151" t="s">
        <v>6</v>
      </c>
      <c r="L180" s="152" t="s">
        <v>6</v>
      </c>
      <c r="M180" s="156" t="s">
        <v>6</v>
      </c>
      <c r="N180" s="157"/>
      <c r="O180" s="158" t="str">
        <f t="shared" si="2"/>
        <v/>
      </c>
      <c r="P180" s="159" t="s">
        <v>6</v>
      </c>
      <c r="Q180" s="160" t="s">
        <v>6</v>
      </c>
      <c r="R180" s="151" t="s">
        <v>6</v>
      </c>
      <c r="S180" s="161" t="s">
        <v>6</v>
      </c>
      <c r="T180" s="162" t="s">
        <v>6</v>
      </c>
    </row>
    <row r="181" spans="1:20" x14ac:dyDescent="0.35">
      <c r="A181" s="148" t="s">
        <v>6</v>
      </c>
      <c r="B181" s="149" t="s">
        <v>6</v>
      </c>
      <c r="C181" s="150" t="s">
        <v>61</v>
      </c>
      <c r="D181" s="151" t="s">
        <v>6</v>
      </c>
      <c r="E181" s="151" t="s">
        <v>6</v>
      </c>
      <c r="F181" s="152" t="s">
        <v>6</v>
      </c>
      <c r="G181" s="153" t="s">
        <v>6</v>
      </c>
      <c r="H181" s="154"/>
      <c r="I181" s="155" t="s">
        <v>61</v>
      </c>
      <c r="J181" s="151" t="s">
        <v>6</v>
      </c>
      <c r="K181" s="151" t="s">
        <v>6</v>
      </c>
      <c r="L181" s="152" t="s">
        <v>6</v>
      </c>
      <c r="M181" s="156" t="s">
        <v>6</v>
      </c>
      <c r="N181" s="157"/>
      <c r="O181" s="158" t="str">
        <f t="shared" si="2"/>
        <v/>
      </c>
      <c r="P181" s="159" t="s">
        <v>6</v>
      </c>
      <c r="Q181" s="160" t="s">
        <v>6</v>
      </c>
      <c r="R181" s="151" t="s">
        <v>6</v>
      </c>
      <c r="S181" s="161" t="s">
        <v>6</v>
      </c>
      <c r="T181" s="162" t="s">
        <v>6</v>
      </c>
    </row>
    <row r="182" spans="1:20" x14ac:dyDescent="0.35">
      <c r="A182" s="148" t="s">
        <v>6</v>
      </c>
      <c r="B182" s="149" t="s">
        <v>6</v>
      </c>
      <c r="C182" s="150" t="s">
        <v>61</v>
      </c>
      <c r="D182" s="151" t="s">
        <v>6</v>
      </c>
      <c r="E182" s="151" t="s">
        <v>6</v>
      </c>
      <c r="F182" s="152" t="s">
        <v>6</v>
      </c>
      <c r="G182" s="153" t="s">
        <v>6</v>
      </c>
      <c r="H182" s="154"/>
      <c r="I182" s="155" t="s">
        <v>61</v>
      </c>
      <c r="J182" s="151" t="s">
        <v>6</v>
      </c>
      <c r="K182" s="151" t="s">
        <v>6</v>
      </c>
      <c r="L182" s="152" t="s">
        <v>6</v>
      </c>
      <c r="M182" s="156" t="s">
        <v>6</v>
      </c>
      <c r="N182" s="157"/>
      <c r="O182" s="158" t="str">
        <f t="shared" si="2"/>
        <v/>
      </c>
      <c r="P182" s="159" t="s">
        <v>6</v>
      </c>
      <c r="Q182" s="160" t="s">
        <v>6</v>
      </c>
      <c r="R182" s="151" t="s">
        <v>6</v>
      </c>
      <c r="S182" s="161" t="s">
        <v>6</v>
      </c>
      <c r="T182" s="162" t="s">
        <v>6</v>
      </c>
    </row>
    <row r="183" spans="1:20" x14ac:dyDescent="0.35">
      <c r="A183" s="148" t="s">
        <v>6</v>
      </c>
      <c r="B183" s="149" t="s">
        <v>6</v>
      </c>
      <c r="C183" s="150" t="s">
        <v>61</v>
      </c>
      <c r="D183" s="151" t="s">
        <v>6</v>
      </c>
      <c r="E183" s="151" t="s">
        <v>6</v>
      </c>
      <c r="F183" s="152" t="s">
        <v>6</v>
      </c>
      <c r="G183" s="153" t="s">
        <v>6</v>
      </c>
      <c r="H183" s="154"/>
      <c r="I183" s="155" t="s">
        <v>61</v>
      </c>
      <c r="J183" s="151" t="s">
        <v>6</v>
      </c>
      <c r="K183" s="151" t="s">
        <v>6</v>
      </c>
      <c r="L183" s="152" t="s">
        <v>6</v>
      </c>
      <c r="M183" s="156" t="s">
        <v>6</v>
      </c>
      <c r="N183" s="157"/>
      <c r="O183" s="158" t="str">
        <f t="shared" si="2"/>
        <v/>
      </c>
      <c r="P183" s="159" t="s">
        <v>6</v>
      </c>
      <c r="Q183" s="160" t="s">
        <v>6</v>
      </c>
      <c r="R183" s="151" t="s">
        <v>6</v>
      </c>
      <c r="S183" s="161" t="s">
        <v>6</v>
      </c>
      <c r="T183" s="162" t="s">
        <v>6</v>
      </c>
    </row>
    <row r="184" spans="1:20" x14ac:dyDescent="0.35">
      <c r="A184" s="148" t="s">
        <v>6</v>
      </c>
      <c r="B184" s="149" t="s">
        <v>6</v>
      </c>
      <c r="C184" s="150" t="s">
        <v>61</v>
      </c>
      <c r="D184" s="151" t="s">
        <v>6</v>
      </c>
      <c r="E184" s="151" t="s">
        <v>6</v>
      </c>
      <c r="F184" s="152" t="s">
        <v>6</v>
      </c>
      <c r="G184" s="153" t="s">
        <v>6</v>
      </c>
      <c r="H184" s="154"/>
      <c r="I184" s="155" t="s">
        <v>61</v>
      </c>
      <c r="J184" s="151" t="s">
        <v>6</v>
      </c>
      <c r="K184" s="151" t="s">
        <v>6</v>
      </c>
      <c r="L184" s="152" t="s">
        <v>6</v>
      </c>
      <c r="M184" s="156" t="s">
        <v>6</v>
      </c>
      <c r="N184" s="157"/>
      <c r="O184" s="158" t="str">
        <f t="shared" si="2"/>
        <v/>
      </c>
      <c r="P184" s="159" t="s">
        <v>6</v>
      </c>
      <c r="Q184" s="160" t="s">
        <v>6</v>
      </c>
      <c r="R184" s="151" t="s">
        <v>6</v>
      </c>
      <c r="S184" s="161" t="s">
        <v>6</v>
      </c>
      <c r="T184" s="162" t="s">
        <v>6</v>
      </c>
    </row>
    <row r="185" spans="1:20" x14ac:dyDescent="0.35">
      <c r="A185" s="148" t="s">
        <v>6</v>
      </c>
      <c r="B185" s="149" t="s">
        <v>6</v>
      </c>
      <c r="C185" s="150" t="s">
        <v>61</v>
      </c>
      <c r="D185" s="151" t="s">
        <v>6</v>
      </c>
      <c r="E185" s="151" t="s">
        <v>6</v>
      </c>
      <c r="F185" s="152" t="s">
        <v>6</v>
      </c>
      <c r="G185" s="153" t="s">
        <v>6</v>
      </c>
      <c r="H185" s="154"/>
      <c r="I185" s="155" t="s">
        <v>61</v>
      </c>
      <c r="J185" s="151" t="s">
        <v>6</v>
      </c>
      <c r="K185" s="151" t="s">
        <v>6</v>
      </c>
      <c r="L185" s="152" t="s">
        <v>6</v>
      </c>
      <c r="M185" s="156" t="s">
        <v>6</v>
      </c>
      <c r="N185" s="157"/>
      <c r="O185" s="158" t="str">
        <f t="shared" si="2"/>
        <v/>
      </c>
      <c r="P185" s="159" t="s">
        <v>6</v>
      </c>
      <c r="Q185" s="160" t="s">
        <v>6</v>
      </c>
      <c r="R185" s="151" t="s">
        <v>6</v>
      </c>
      <c r="S185" s="161" t="s">
        <v>6</v>
      </c>
      <c r="T185" s="162" t="s">
        <v>6</v>
      </c>
    </row>
    <row r="186" spans="1:20" x14ac:dyDescent="0.35">
      <c r="A186" s="148" t="s">
        <v>6</v>
      </c>
      <c r="B186" s="149" t="s">
        <v>6</v>
      </c>
      <c r="C186" s="150" t="s">
        <v>61</v>
      </c>
      <c r="D186" s="151" t="s">
        <v>6</v>
      </c>
      <c r="E186" s="151" t="s">
        <v>6</v>
      </c>
      <c r="F186" s="152" t="s">
        <v>6</v>
      </c>
      <c r="G186" s="153" t="s">
        <v>6</v>
      </c>
      <c r="H186" s="154"/>
      <c r="I186" s="155" t="s">
        <v>61</v>
      </c>
      <c r="J186" s="151" t="s">
        <v>6</v>
      </c>
      <c r="K186" s="151" t="s">
        <v>6</v>
      </c>
      <c r="L186" s="152" t="s">
        <v>6</v>
      </c>
      <c r="M186" s="156" t="s">
        <v>6</v>
      </c>
      <c r="N186" s="157"/>
      <c r="O186" s="158" t="str">
        <f t="shared" si="2"/>
        <v/>
      </c>
      <c r="P186" s="159" t="s">
        <v>6</v>
      </c>
      <c r="Q186" s="160" t="s">
        <v>6</v>
      </c>
      <c r="R186" s="151" t="s">
        <v>6</v>
      </c>
      <c r="S186" s="161" t="s">
        <v>6</v>
      </c>
      <c r="T186" s="162" t="s">
        <v>6</v>
      </c>
    </row>
    <row r="187" spans="1:20" x14ac:dyDescent="0.35">
      <c r="A187" s="148" t="s">
        <v>6</v>
      </c>
      <c r="B187" s="149" t="s">
        <v>6</v>
      </c>
      <c r="C187" s="150" t="s">
        <v>61</v>
      </c>
      <c r="D187" s="151" t="s">
        <v>6</v>
      </c>
      <c r="E187" s="151" t="s">
        <v>6</v>
      </c>
      <c r="F187" s="152" t="s">
        <v>6</v>
      </c>
      <c r="G187" s="153" t="s">
        <v>6</v>
      </c>
      <c r="H187" s="154"/>
      <c r="I187" s="155" t="s">
        <v>61</v>
      </c>
      <c r="J187" s="151" t="s">
        <v>6</v>
      </c>
      <c r="K187" s="151" t="s">
        <v>6</v>
      </c>
      <c r="L187" s="152" t="s">
        <v>6</v>
      </c>
      <c r="M187" s="156" t="s">
        <v>6</v>
      </c>
      <c r="N187" s="157"/>
      <c r="O187" s="158" t="str">
        <f t="shared" si="2"/>
        <v/>
      </c>
      <c r="P187" s="159" t="s">
        <v>6</v>
      </c>
      <c r="Q187" s="160" t="s">
        <v>6</v>
      </c>
      <c r="R187" s="151" t="s">
        <v>6</v>
      </c>
      <c r="S187" s="161" t="s">
        <v>6</v>
      </c>
      <c r="T187" s="162" t="s">
        <v>6</v>
      </c>
    </row>
    <row r="188" spans="1:20" x14ac:dyDescent="0.35">
      <c r="A188" s="148" t="s">
        <v>6</v>
      </c>
      <c r="B188" s="149" t="s">
        <v>6</v>
      </c>
      <c r="C188" s="150" t="s">
        <v>61</v>
      </c>
      <c r="D188" s="151" t="s">
        <v>6</v>
      </c>
      <c r="E188" s="151" t="s">
        <v>6</v>
      </c>
      <c r="F188" s="152" t="s">
        <v>6</v>
      </c>
      <c r="G188" s="153" t="s">
        <v>6</v>
      </c>
      <c r="H188" s="154"/>
      <c r="I188" s="155" t="s">
        <v>61</v>
      </c>
      <c r="J188" s="151" t="s">
        <v>6</v>
      </c>
      <c r="K188" s="151" t="s">
        <v>6</v>
      </c>
      <c r="L188" s="152" t="s">
        <v>6</v>
      </c>
      <c r="M188" s="156" t="s">
        <v>6</v>
      </c>
      <c r="N188" s="157"/>
      <c r="O188" s="158" t="str">
        <f t="shared" si="2"/>
        <v/>
      </c>
      <c r="P188" s="159" t="s">
        <v>6</v>
      </c>
      <c r="Q188" s="160" t="s">
        <v>6</v>
      </c>
      <c r="R188" s="151" t="s">
        <v>6</v>
      </c>
      <c r="S188" s="161" t="s">
        <v>6</v>
      </c>
      <c r="T188" s="162" t="s">
        <v>6</v>
      </c>
    </row>
    <row r="189" spans="1:20" x14ac:dyDescent="0.35">
      <c r="A189" s="148" t="s">
        <v>6</v>
      </c>
      <c r="B189" s="149" t="s">
        <v>6</v>
      </c>
      <c r="C189" s="150" t="s">
        <v>61</v>
      </c>
      <c r="D189" s="151" t="s">
        <v>6</v>
      </c>
      <c r="E189" s="151" t="s">
        <v>6</v>
      </c>
      <c r="F189" s="152" t="s">
        <v>6</v>
      </c>
      <c r="G189" s="153" t="s">
        <v>6</v>
      </c>
      <c r="H189" s="154"/>
      <c r="I189" s="155" t="s">
        <v>61</v>
      </c>
      <c r="J189" s="151" t="s">
        <v>6</v>
      </c>
      <c r="K189" s="151" t="s">
        <v>6</v>
      </c>
      <c r="L189" s="152" t="s">
        <v>6</v>
      </c>
      <c r="M189" s="156" t="s">
        <v>6</v>
      </c>
      <c r="N189" s="157"/>
      <c r="O189" s="158" t="str">
        <f t="shared" si="2"/>
        <v/>
      </c>
      <c r="P189" s="159" t="s">
        <v>6</v>
      </c>
      <c r="Q189" s="160" t="s">
        <v>6</v>
      </c>
      <c r="R189" s="151" t="s">
        <v>6</v>
      </c>
      <c r="S189" s="161" t="s">
        <v>6</v>
      </c>
      <c r="T189" s="162" t="s">
        <v>6</v>
      </c>
    </row>
    <row r="190" spans="1:20" x14ac:dyDescent="0.35">
      <c r="A190" s="148" t="s">
        <v>6</v>
      </c>
      <c r="B190" s="149" t="s">
        <v>6</v>
      </c>
      <c r="C190" s="150" t="s">
        <v>61</v>
      </c>
      <c r="D190" s="151" t="s">
        <v>6</v>
      </c>
      <c r="E190" s="151" t="s">
        <v>6</v>
      </c>
      <c r="F190" s="152" t="s">
        <v>6</v>
      </c>
      <c r="G190" s="153" t="s">
        <v>6</v>
      </c>
      <c r="H190" s="154"/>
      <c r="I190" s="155" t="s">
        <v>61</v>
      </c>
      <c r="J190" s="151" t="s">
        <v>6</v>
      </c>
      <c r="K190" s="151" t="s">
        <v>6</v>
      </c>
      <c r="L190" s="152" t="s">
        <v>6</v>
      </c>
      <c r="M190" s="156" t="s">
        <v>6</v>
      </c>
      <c r="N190" s="157"/>
      <c r="O190" s="158" t="str">
        <f t="shared" si="2"/>
        <v/>
      </c>
      <c r="P190" s="159" t="s">
        <v>6</v>
      </c>
      <c r="Q190" s="160" t="s">
        <v>6</v>
      </c>
      <c r="R190" s="151" t="s">
        <v>6</v>
      </c>
      <c r="S190" s="161" t="s">
        <v>6</v>
      </c>
      <c r="T190" s="162" t="s">
        <v>6</v>
      </c>
    </row>
    <row r="191" spans="1:20" x14ac:dyDescent="0.35">
      <c r="A191" s="148" t="s">
        <v>6</v>
      </c>
      <c r="B191" s="149" t="s">
        <v>6</v>
      </c>
      <c r="C191" s="150" t="s">
        <v>61</v>
      </c>
      <c r="D191" s="151" t="s">
        <v>6</v>
      </c>
      <c r="E191" s="151" t="s">
        <v>6</v>
      </c>
      <c r="F191" s="152" t="s">
        <v>6</v>
      </c>
      <c r="G191" s="153" t="s">
        <v>6</v>
      </c>
      <c r="H191" s="154"/>
      <c r="I191" s="155" t="s">
        <v>61</v>
      </c>
      <c r="J191" s="151" t="s">
        <v>6</v>
      </c>
      <c r="K191" s="151" t="s">
        <v>6</v>
      </c>
      <c r="L191" s="152" t="s">
        <v>6</v>
      </c>
      <c r="M191" s="156" t="s">
        <v>6</v>
      </c>
      <c r="N191" s="157"/>
      <c r="O191" s="158" t="str">
        <f t="shared" si="2"/>
        <v/>
      </c>
      <c r="P191" s="159" t="s">
        <v>6</v>
      </c>
      <c r="Q191" s="160" t="s">
        <v>6</v>
      </c>
      <c r="R191" s="151" t="s">
        <v>6</v>
      </c>
      <c r="S191" s="161" t="s">
        <v>6</v>
      </c>
      <c r="T191" s="162" t="s">
        <v>6</v>
      </c>
    </row>
    <row r="192" spans="1:20" x14ac:dyDescent="0.35">
      <c r="A192" s="148" t="s">
        <v>6</v>
      </c>
      <c r="B192" s="149" t="s">
        <v>6</v>
      </c>
      <c r="C192" s="150" t="s">
        <v>61</v>
      </c>
      <c r="D192" s="151" t="s">
        <v>6</v>
      </c>
      <c r="E192" s="151" t="s">
        <v>6</v>
      </c>
      <c r="F192" s="152" t="s">
        <v>6</v>
      </c>
      <c r="G192" s="153" t="s">
        <v>6</v>
      </c>
      <c r="H192" s="154"/>
      <c r="I192" s="155" t="s">
        <v>61</v>
      </c>
      <c r="J192" s="151" t="s">
        <v>6</v>
      </c>
      <c r="K192" s="151" t="s">
        <v>6</v>
      </c>
      <c r="L192" s="152" t="s">
        <v>6</v>
      </c>
      <c r="M192" s="156" t="s">
        <v>6</v>
      </c>
      <c r="N192" s="157"/>
      <c r="O192" s="158" t="str">
        <f t="shared" si="2"/>
        <v/>
      </c>
      <c r="P192" s="159" t="s">
        <v>6</v>
      </c>
      <c r="Q192" s="160" t="s">
        <v>6</v>
      </c>
      <c r="R192" s="151" t="s">
        <v>6</v>
      </c>
      <c r="S192" s="161" t="s">
        <v>6</v>
      </c>
      <c r="T192" s="162" t="s">
        <v>6</v>
      </c>
    </row>
    <row r="193" spans="1:20" x14ac:dyDescent="0.35">
      <c r="A193" s="148" t="s">
        <v>6</v>
      </c>
      <c r="B193" s="149" t="s">
        <v>6</v>
      </c>
      <c r="C193" s="150" t="s">
        <v>61</v>
      </c>
      <c r="D193" s="151" t="s">
        <v>6</v>
      </c>
      <c r="E193" s="151" t="s">
        <v>6</v>
      </c>
      <c r="F193" s="152" t="s">
        <v>6</v>
      </c>
      <c r="G193" s="153" t="s">
        <v>6</v>
      </c>
      <c r="H193" s="154"/>
      <c r="I193" s="155" t="s">
        <v>61</v>
      </c>
      <c r="J193" s="151" t="s">
        <v>6</v>
      </c>
      <c r="K193" s="151" t="s">
        <v>6</v>
      </c>
      <c r="L193" s="152" t="s">
        <v>6</v>
      </c>
      <c r="M193" s="156" t="s">
        <v>6</v>
      </c>
      <c r="N193" s="157"/>
      <c r="O193" s="158" t="str">
        <f t="shared" si="2"/>
        <v/>
      </c>
      <c r="P193" s="159" t="s">
        <v>6</v>
      </c>
      <c r="Q193" s="160" t="s">
        <v>6</v>
      </c>
      <c r="R193" s="151" t="s">
        <v>6</v>
      </c>
      <c r="S193" s="161" t="s">
        <v>6</v>
      </c>
      <c r="T193" s="162" t="s">
        <v>6</v>
      </c>
    </row>
    <row r="194" spans="1:20" x14ac:dyDescent="0.35">
      <c r="A194" s="148" t="s">
        <v>6</v>
      </c>
      <c r="B194" s="149" t="s">
        <v>6</v>
      </c>
      <c r="C194" s="150" t="s">
        <v>61</v>
      </c>
      <c r="D194" s="151" t="s">
        <v>6</v>
      </c>
      <c r="E194" s="151" t="s">
        <v>6</v>
      </c>
      <c r="F194" s="152" t="s">
        <v>6</v>
      </c>
      <c r="G194" s="153" t="s">
        <v>6</v>
      </c>
      <c r="H194" s="154"/>
      <c r="I194" s="155" t="s">
        <v>61</v>
      </c>
      <c r="J194" s="151" t="s">
        <v>6</v>
      </c>
      <c r="K194" s="151" t="s">
        <v>6</v>
      </c>
      <c r="L194" s="152" t="s">
        <v>6</v>
      </c>
      <c r="M194" s="156" t="s">
        <v>6</v>
      </c>
      <c r="N194" s="157"/>
      <c r="O194" s="158" t="str">
        <f t="shared" si="2"/>
        <v/>
      </c>
      <c r="P194" s="159" t="s">
        <v>6</v>
      </c>
      <c r="Q194" s="160" t="s">
        <v>6</v>
      </c>
      <c r="R194" s="151" t="s">
        <v>6</v>
      </c>
      <c r="S194" s="161" t="s">
        <v>6</v>
      </c>
      <c r="T194" s="162" t="s">
        <v>6</v>
      </c>
    </row>
    <row r="195" spans="1:20" x14ac:dyDescent="0.35">
      <c r="A195" s="148" t="s">
        <v>6</v>
      </c>
      <c r="B195" s="149" t="s">
        <v>6</v>
      </c>
      <c r="C195" s="150" t="s">
        <v>61</v>
      </c>
      <c r="D195" s="151" t="s">
        <v>6</v>
      </c>
      <c r="E195" s="151" t="s">
        <v>6</v>
      </c>
      <c r="F195" s="152" t="s">
        <v>6</v>
      </c>
      <c r="G195" s="153" t="s">
        <v>6</v>
      </c>
      <c r="H195" s="154"/>
      <c r="I195" s="155" t="s">
        <v>61</v>
      </c>
      <c r="J195" s="151" t="s">
        <v>6</v>
      </c>
      <c r="K195" s="151" t="s">
        <v>6</v>
      </c>
      <c r="L195" s="152" t="s">
        <v>6</v>
      </c>
      <c r="M195" s="156" t="s">
        <v>6</v>
      </c>
      <c r="N195" s="157"/>
      <c r="O195" s="158" t="str">
        <f t="shared" si="2"/>
        <v/>
      </c>
      <c r="P195" s="159" t="s">
        <v>6</v>
      </c>
      <c r="Q195" s="160" t="s">
        <v>6</v>
      </c>
      <c r="R195" s="151" t="s">
        <v>6</v>
      </c>
      <c r="S195" s="161" t="s">
        <v>6</v>
      </c>
      <c r="T195" s="162" t="s">
        <v>6</v>
      </c>
    </row>
    <row r="196" spans="1:20" x14ac:dyDescent="0.35">
      <c r="A196" s="148" t="s">
        <v>6</v>
      </c>
      <c r="B196" s="149" t="s">
        <v>6</v>
      </c>
      <c r="C196" s="150" t="s">
        <v>61</v>
      </c>
      <c r="D196" s="151" t="s">
        <v>6</v>
      </c>
      <c r="E196" s="151" t="s">
        <v>6</v>
      </c>
      <c r="F196" s="152" t="s">
        <v>6</v>
      </c>
      <c r="G196" s="153" t="s">
        <v>6</v>
      </c>
      <c r="H196" s="154"/>
      <c r="I196" s="155" t="s">
        <v>61</v>
      </c>
      <c r="J196" s="151" t="s">
        <v>6</v>
      </c>
      <c r="K196" s="151" t="s">
        <v>6</v>
      </c>
      <c r="L196" s="152" t="s">
        <v>6</v>
      </c>
      <c r="M196" s="156" t="s">
        <v>6</v>
      </c>
      <c r="N196" s="157"/>
      <c r="O196" s="158" t="str">
        <f t="shared" si="2"/>
        <v/>
      </c>
      <c r="P196" s="159" t="s">
        <v>6</v>
      </c>
      <c r="Q196" s="160" t="s">
        <v>6</v>
      </c>
      <c r="R196" s="151" t="s">
        <v>6</v>
      </c>
      <c r="S196" s="161" t="s">
        <v>6</v>
      </c>
      <c r="T196" s="162" t="s">
        <v>6</v>
      </c>
    </row>
    <row r="197" spans="1:20" x14ac:dyDescent="0.35">
      <c r="A197" s="148" t="s">
        <v>6</v>
      </c>
      <c r="B197" s="149" t="s">
        <v>6</v>
      </c>
      <c r="C197" s="150" t="s">
        <v>61</v>
      </c>
      <c r="D197" s="151" t="s">
        <v>6</v>
      </c>
      <c r="E197" s="151" t="s">
        <v>6</v>
      </c>
      <c r="F197" s="152" t="s">
        <v>6</v>
      </c>
      <c r="G197" s="153" t="s">
        <v>6</v>
      </c>
      <c r="H197" s="154"/>
      <c r="I197" s="155" t="s">
        <v>61</v>
      </c>
      <c r="J197" s="151" t="s">
        <v>6</v>
      </c>
      <c r="K197" s="151" t="s">
        <v>6</v>
      </c>
      <c r="L197" s="152" t="s">
        <v>6</v>
      </c>
      <c r="M197" s="156" t="s">
        <v>6</v>
      </c>
      <c r="N197" s="157"/>
      <c r="O197" s="158" t="str">
        <f t="shared" ref="O197:O202" si="3">IF(OR(D197="",D197="-",J197="",J197="-"),"",D197-J197)</f>
        <v/>
      </c>
      <c r="P197" s="159" t="s">
        <v>6</v>
      </c>
      <c r="Q197" s="160" t="s">
        <v>6</v>
      </c>
      <c r="R197" s="151" t="s">
        <v>6</v>
      </c>
      <c r="S197" s="161" t="s">
        <v>6</v>
      </c>
      <c r="T197" s="162" t="s">
        <v>6</v>
      </c>
    </row>
    <row r="198" spans="1:20" x14ac:dyDescent="0.35">
      <c r="A198" s="148" t="s">
        <v>6</v>
      </c>
      <c r="B198" s="149" t="s">
        <v>6</v>
      </c>
      <c r="C198" s="150" t="s">
        <v>61</v>
      </c>
      <c r="D198" s="151" t="s">
        <v>6</v>
      </c>
      <c r="E198" s="151" t="s">
        <v>6</v>
      </c>
      <c r="F198" s="152" t="s">
        <v>6</v>
      </c>
      <c r="G198" s="153" t="s">
        <v>6</v>
      </c>
      <c r="H198" s="154"/>
      <c r="I198" s="155" t="s">
        <v>61</v>
      </c>
      <c r="J198" s="151" t="s">
        <v>6</v>
      </c>
      <c r="K198" s="151" t="s">
        <v>6</v>
      </c>
      <c r="L198" s="152" t="s">
        <v>6</v>
      </c>
      <c r="M198" s="156" t="s">
        <v>6</v>
      </c>
      <c r="N198" s="157"/>
      <c r="O198" s="158" t="str">
        <f t="shared" si="3"/>
        <v/>
      </c>
      <c r="P198" s="159" t="s">
        <v>6</v>
      </c>
      <c r="Q198" s="160" t="s">
        <v>6</v>
      </c>
      <c r="R198" s="151" t="s">
        <v>6</v>
      </c>
      <c r="S198" s="161" t="s">
        <v>6</v>
      </c>
      <c r="T198" s="162" t="s">
        <v>6</v>
      </c>
    </row>
    <row r="199" spans="1:20" x14ac:dyDescent="0.35">
      <c r="A199" s="148" t="s">
        <v>6</v>
      </c>
      <c r="B199" s="149" t="s">
        <v>6</v>
      </c>
      <c r="C199" s="150" t="s">
        <v>61</v>
      </c>
      <c r="D199" s="151" t="s">
        <v>6</v>
      </c>
      <c r="E199" s="151" t="s">
        <v>6</v>
      </c>
      <c r="F199" s="152" t="s">
        <v>6</v>
      </c>
      <c r="G199" s="153" t="s">
        <v>6</v>
      </c>
      <c r="H199" s="154"/>
      <c r="I199" s="155" t="s">
        <v>61</v>
      </c>
      <c r="J199" s="151" t="s">
        <v>6</v>
      </c>
      <c r="K199" s="151" t="s">
        <v>6</v>
      </c>
      <c r="L199" s="152" t="s">
        <v>6</v>
      </c>
      <c r="M199" s="156" t="s">
        <v>6</v>
      </c>
      <c r="N199" s="157"/>
      <c r="O199" s="158" t="str">
        <f t="shared" si="3"/>
        <v/>
      </c>
      <c r="P199" s="159" t="s">
        <v>6</v>
      </c>
      <c r="Q199" s="160" t="s">
        <v>6</v>
      </c>
      <c r="R199" s="151" t="s">
        <v>6</v>
      </c>
      <c r="S199" s="161" t="s">
        <v>6</v>
      </c>
      <c r="T199" s="162" t="s">
        <v>6</v>
      </c>
    </row>
    <row r="200" spans="1:20" x14ac:dyDescent="0.35">
      <c r="A200" s="148" t="s">
        <v>6</v>
      </c>
      <c r="B200" s="149" t="s">
        <v>6</v>
      </c>
      <c r="C200" s="150" t="s">
        <v>61</v>
      </c>
      <c r="D200" s="151" t="s">
        <v>6</v>
      </c>
      <c r="E200" s="151" t="s">
        <v>6</v>
      </c>
      <c r="F200" s="152" t="s">
        <v>6</v>
      </c>
      <c r="G200" s="153" t="s">
        <v>6</v>
      </c>
      <c r="H200" s="154"/>
      <c r="I200" s="155" t="s">
        <v>61</v>
      </c>
      <c r="J200" s="151" t="s">
        <v>6</v>
      </c>
      <c r="K200" s="151" t="s">
        <v>6</v>
      </c>
      <c r="L200" s="152" t="s">
        <v>6</v>
      </c>
      <c r="M200" s="156" t="s">
        <v>6</v>
      </c>
      <c r="N200" s="157"/>
      <c r="O200" s="158" t="str">
        <f t="shared" si="3"/>
        <v/>
      </c>
      <c r="P200" s="159" t="s">
        <v>6</v>
      </c>
      <c r="Q200" s="160" t="s">
        <v>6</v>
      </c>
      <c r="R200" s="151" t="s">
        <v>6</v>
      </c>
      <c r="S200" s="161" t="s">
        <v>6</v>
      </c>
      <c r="T200" s="162" t="s">
        <v>6</v>
      </c>
    </row>
    <row r="201" spans="1:20" x14ac:dyDescent="0.35">
      <c r="A201" s="148" t="s">
        <v>6</v>
      </c>
      <c r="B201" s="149" t="s">
        <v>6</v>
      </c>
      <c r="C201" s="150" t="s">
        <v>61</v>
      </c>
      <c r="D201" s="151" t="s">
        <v>6</v>
      </c>
      <c r="E201" s="151" t="s">
        <v>6</v>
      </c>
      <c r="F201" s="152" t="s">
        <v>6</v>
      </c>
      <c r="G201" s="153" t="s">
        <v>6</v>
      </c>
      <c r="H201" s="154"/>
      <c r="I201" s="155" t="s">
        <v>61</v>
      </c>
      <c r="J201" s="151" t="s">
        <v>6</v>
      </c>
      <c r="K201" s="151" t="s">
        <v>6</v>
      </c>
      <c r="L201" s="152" t="s">
        <v>6</v>
      </c>
      <c r="M201" s="156" t="s">
        <v>6</v>
      </c>
      <c r="N201" s="157"/>
      <c r="O201" s="158" t="str">
        <f t="shared" si="3"/>
        <v/>
      </c>
      <c r="P201" s="159" t="s">
        <v>6</v>
      </c>
      <c r="Q201" s="160" t="s">
        <v>6</v>
      </c>
      <c r="R201" s="151" t="s">
        <v>6</v>
      </c>
      <c r="S201" s="161" t="s">
        <v>6</v>
      </c>
      <c r="T201" s="162" t="s">
        <v>6</v>
      </c>
    </row>
    <row r="202" spans="1:20" ht="15" thickBot="1" x14ac:dyDescent="0.4">
      <c r="A202" s="148" t="s">
        <v>6</v>
      </c>
      <c r="B202" s="149" t="s">
        <v>6</v>
      </c>
      <c r="C202" s="150" t="s">
        <v>61</v>
      </c>
      <c r="D202" s="151" t="s">
        <v>6</v>
      </c>
      <c r="E202" s="151" t="s">
        <v>6</v>
      </c>
      <c r="F202" s="152" t="s">
        <v>6</v>
      </c>
      <c r="G202" s="153" t="s">
        <v>6</v>
      </c>
      <c r="H202" s="154"/>
      <c r="I202" s="155" t="s">
        <v>61</v>
      </c>
      <c r="J202" s="151" t="s">
        <v>6</v>
      </c>
      <c r="K202" s="151" t="s">
        <v>6</v>
      </c>
      <c r="L202" s="152" t="s">
        <v>6</v>
      </c>
      <c r="M202" s="156" t="s">
        <v>6</v>
      </c>
      <c r="N202" s="157"/>
      <c r="O202" s="158" t="str">
        <f t="shared" si="3"/>
        <v/>
      </c>
      <c r="P202" s="159" t="s">
        <v>6</v>
      </c>
      <c r="Q202" s="160" t="s">
        <v>6</v>
      </c>
      <c r="R202" s="151" t="s">
        <v>6</v>
      </c>
      <c r="S202" s="161" t="s">
        <v>6</v>
      </c>
      <c r="T202" s="162" t="s">
        <v>6</v>
      </c>
    </row>
    <row r="203" spans="1:20" x14ac:dyDescent="0.35">
      <c r="A203" s="163" t="s">
        <v>92</v>
      </c>
      <c r="B203" s="164">
        <f>IF(SUM(B133:B202)=0,"-",AVERAGE(B133:B202))</f>
        <v>24</v>
      </c>
      <c r="C203" s="165" t="s">
        <v>61</v>
      </c>
      <c r="D203" s="166">
        <f>IF(SUM(D133:D202)=0,0,AVERAGE(D133:D202))</f>
        <v>70.883928571428569</v>
      </c>
      <c r="E203" s="166">
        <f>IF(SUM(E133:E202)=0,"-",AVERAGE(E133:E202))</f>
        <v>6.7299999999999986</v>
      </c>
      <c r="F203" s="167">
        <f>IF(SUM(F133:F202)=0,"-",AVERAGE(F133:F202))</f>
        <v>201.67714285714285</v>
      </c>
      <c r="G203" s="168" t="str">
        <f>IF(SUM(G133:G202)=0,"-",AVERAGE(G133:G202))</f>
        <v>-</v>
      </c>
      <c r="H203" s="167"/>
      <c r="I203" s="169" t="s">
        <v>61</v>
      </c>
      <c r="J203" s="166">
        <f>IF(SUM(J133:J202)=0,0,AVERAGE(J133:J202))</f>
        <v>50.141428571428584</v>
      </c>
      <c r="K203" s="166">
        <f>IF(SUM(K133:K202)=0,"-",AVERAGE(K133:K202))</f>
        <v>4.53</v>
      </c>
      <c r="L203" s="167">
        <f>IF(SUM(L133:L202)=0,"-",AVERAGE(L133:L202))</f>
        <v>198.10464285714284</v>
      </c>
      <c r="M203" s="167" t="str">
        <f>IF(SUM(M133:M202)=0,"-",AVERAGE(M133:M202))</f>
        <v>-</v>
      </c>
      <c r="N203" s="170"/>
      <c r="O203" s="171">
        <f t="shared" ref="O203:T203" si="4">IF(SUM(O133:O202)=0,"-",AVERAGE(O133:O202))</f>
        <v>20.742500000000003</v>
      </c>
      <c r="P203" s="168">
        <f t="shared" si="4"/>
        <v>3.5724999999999993</v>
      </c>
      <c r="Q203" s="167" t="str">
        <f t="shared" si="4"/>
        <v>-</v>
      </c>
      <c r="R203" s="167" t="str">
        <f t="shared" si="4"/>
        <v>-</v>
      </c>
      <c r="S203" s="172" t="str">
        <f t="shared" si="4"/>
        <v>-</v>
      </c>
      <c r="T203" s="173">
        <f t="shared" si="4"/>
        <v>4.3676071428571444</v>
      </c>
    </row>
    <row r="204" spans="1:20" ht="15" thickBot="1" x14ac:dyDescent="0.4">
      <c r="A204" s="174" t="s">
        <v>93</v>
      </c>
      <c r="B204" s="175">
        <f>SUM(B133:B202)</f>
        <v>672</v>
      </c>
      <c r="C204" s="174"/>
      <c r="D204" s="176"/>
      <c r="E204" s="176"/>
      <c r="F204" s="177">
        <f>SUM(F133:F202)</f>
        <v>5646.96</v>
      </c>
      <c r="G204" s="178">
        <f>SUM(G133:G202)</f>
        <v>0</v>
      </c>
      <c r="H204" s="179"/>
      <c r="I204" s="176"/>
      <c r="J204" s="176"/>
      <c r="K204" s="176"/>
      <c r="L204" s="180">
        <f>SUM(L133:L202)</f>
        <v>5546.9299999999994</v>
      </c>
      <c r="M204" s="181">
        <f>SUM(M133:M202)</f>
        <v>0</v>
      </c>
      <c r="N204" s="182"/>
      <c r="O204" s="174"/>
      <c r="P204" s="183">
        <f>SUM(P133:P202)</f>
        <v>100.02999999999999</v>
      </c>
      <c r="Q204" s="179">
        <f>SUM(Q133:Q202)</f>
        <v>0</v>
      </c>
      <c r="R204" s="176">
        <f>SUM(R133:R202)</f>
        <v>0</v>
      </c>
      <c r="S204" s="182">
        <f>SUM(S133:S202)</f>
        <v>0</v>
      </c>
      <c r="T204" s="184">
        <f>SUM(T133:T202)</f>
        <v>122.29300000000003</v>
      </c>
    </row>
    <row r="205" spans="1:20" x14ac:dyDescent="0.35">
      <c r="A205" s="93">
        <f>70-COUNTIF(A133:A202,"")</f>
        <v>28</v>
      </c>
      <c r="B205" s="93">
        <f>COUNT(B133:B202)</f>
        <v>28</v>
      </c>
      <c r="C205" s="93">
        <f>A205-B205</f>
        <v>0</v>
      </c>
      <c r="D205" s="93" t="s">
        <v>94</v>
      </c>
      <c r="E205" s="93">
        <v>8</v>
      </c>
      <c r="F205" s="94">
        <f>AVERAGE(F154:F160)</f>
        <v>201.24428571428572</v>
      </c>
      <c r="G205" s="94"/>
      <c r="H205" s="93"/>
      <c r="I205" s="93"/>
      <c r="J205" s="93"/>
      <c r="K205" s="93"/>
      <c r="L205" s="94">
        <f>AVERAGE(L154:L160)</f>
        <v>197.74142857142854</v>
      </c>
      <c r="M205" s="94"/>
      <c r="N205" s="113"/>
      <c r="O205" s="113"/>
      <c r="P205" s="94">
        <f>AVERAGE(P154:P160)</f>
        <v>3.5028571428571427</v>
      </c>
      <c r="Q205" s="94"/>
      <c r="R205" s="94"/>
      <c r="S205" s="113"/>
      <c r="T205" s="97">
        <f>AVERAGE(T154:T160)</f>
        <v>3.7277142857142858</v>
      </c>
    </row>
    <row r="206" spans="1:20" x14ac:dyDescent="0.35">
      <c r="A206" s="22" t="s">
        <v>95</v>
      </c>
      <c r="B206" s="22"/>
      <c r="C206" s="22"/>
      <c r="D206" s="22"/>
      <c r="E206" s="22"/>
      <c r="F206" s="98"/>
      <c r="G206" s="98"/>
      <c r="H206" s="22"/>
      <c r="I206" s="22"/>
      <c r="J206" s="22"/>
      <c r="K206" s="22"/>
      <c r="L206" s="98"/>
      <c r="M206" s="22"/>
      <c r="N206" s="22"/>
      <c r="O206" s="22"/>
      <c r="P206" s="98"/>
      <c r="Q206" s="22"/>
      <c r="R206" s="22"/>
      <c r="S206" s="22"/>
      <c r="T206" s="22">
        <v>0</v>
      </c>
    </row>
    <row r="207" spans="1:20" x14ac:dyDescent="0.35">
      <c r="A207" s="99" t="s">
        <v>96</v>
      </c>
      <c r="B207" s="99"/>
      <c r="C207" s="99"/>
      <c r="D207" s="99"/>
      <c r="E207" s="99"/>
      <c r="F207" s="100"/>
      <c r="G207" s="100"/>
      <c r="H207" s="99"/>
      <c r="I207" s="99"/>
      <c r="J207" s="99"/>
      <c r="K207" s="99"/>
      <c r="L207" s="100"/>
      <c r="M207" s="99"/>
      <c r="N207" s="99"/>
      <c r="O207" s="99"/>
      <c r="P207" s="100"/>
      <c r="Q207" s="99"/>
      <c r="R207" s="99"/>
      <c r="S207" s="99"/>
      <c r="T207" s="99">
        <v>0</v>
      </c>
    </row>
    <row r="208" spans="1:20" ht="15.5" x14ac:dyDescent="0.35">
      <c r="A208" s="104" t="s">
        <v>93</v>
      </c>
      <c r="B208" s="104"/>
      <c r="C208" s="104"/>
      <c r="D208" s="104"/>
      <c r="E208" s="104"/>
      <c r="F208" s="102"/>
      <c r="G208" s="102"/>
      <c r="H208" s="104"/>
      <c r="I208" s="104"/>
      <c r="J208" s="104"/>
      <c r="K208" s="104"/>
      <c r="L208" s="102"/>
      <c r="M208" s="104"/>
      <c r="N208" s="104"/>
      <c r="O208" s="104"/>
      <c r="P208" s="102"/>
      <c r="Q208" s="104"/>
      <c r="R208" s="104"/>
      <c r="S208" s="104"/>
      <c r="T208" s="104">
        <f>T204+T206-T207</f>
        <v>122.29300000000003</v>
      </c>
    </row>
    <row r="209" spans="1:20" x14ac:dyDescent="0.35">
      <c r="A209" s="96"/>
      <c r="B209" s="96"/>
      <c r="C209" s="105"/>
      <c r="D209" s="105"/>
      <c r="E209" s="105"/>
      <c r="F209" s="96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96"/>
      <c r="S209" s="24"/>
      <c r="T209" s="114"/>
    </row>
    <row r="210" spans="1:20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x14ac:dyDescent="0.35">
      <c r="A211" s="3" t="s">
        <v>99</v>
      </c>
      <c r="B211" s="3"/>
      <c r="C211" s="3"/>
      <c r="D211" s="3"/>
      <c r="E211" s="3"/>
      <c r="F211" s="17">
        <f>24*(B205)-B204-B128*24</f>
        <v>0</v>
      </c>
      <c r="G211" s="3" t="s">
        <v>100</v>
      </c>
      <c r="H211" s="3" t="s">
        <v>100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x14ac:dyDescent="0.35">
      <c r="A213" s="3" t="s">
        <v>134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 t="s">
        <v>104</v>
      </c>
      <c r="P213" s="3"/>
      <c r="Q213" s="3"/>
      <c r="R213" s="3"/>
      <c r="S213" s="3"/>
      <c r="T213" s="3"/>
    </row>
    <row r="214" spans="1:20" x14ac:dyDescent="0.35">
      <c r="A214" s="3" t="s">
        <v>103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 t="s">
        <v>104</v>
      </c>
      <c r="P214" s="3"/>
      <c r="Q214" s="3"/>
      <c r="R214" s="3"/>
      <c r="S214" s="3"/>
      <c r="T214" s="3"/>
    </row>
    <row r="215" spans="1:20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35">
      <c r="A216" s="3" t="s">
        <v>135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35">
      <c r="A217" s="3" t="s">
        <v>106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6" t="s">
        <v>107</v>
      </c>
    </row>
  </sheetData>
  <mergeCells count="6">
    <mergeCell ref="A112:O112"/>
    <mergeCell ref="C130:G130"/>
    <mergeCell ref="I130:M130"/>
    <mergeCell ref="A2:O2"/>
    <mergeCell ref="C22:G22"/>
    <mergeCell ref="I22:M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паркинг</vt:lpstr>
      <vt:lpstr>Л 19 2 ИТП 1</vt:lpstr>
      <vt:lpstr>Л 19 2 ИТП 2</vt:lpstr>
      <vt:lpstr>21 2 </vt:lpstr>
      <vt:lpstr>27 2 ИТП 1встройка</vt:lpstr>
      <vt:lpstr>27 2 ИТП 1</vt:lpstr>
      <vt:lpstr>27 2 ИТП 2 встройка</vt:lpstr>
      <vt:lpstr>27 2 ИТП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2018-07-03T20:54:24Z</dcterms:modified>
</cp:coreProperties>
</file>