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-15" yWindow="-15" windowWidth="15480" windowHeight="6270" firstSheet="3" activeTab="8"/>
  </bookViews>
  <sheets>
    <sheet name="Львовская 27" sheetId="1" r:id="rId1"/>
    <sheet name="Львовская 1" sheetId="2" r:id="rId2"/>
    <sheet name="Львовская 19 к.2 ИТП - 1" sheetId="3" r:id="rId3"/>
    <sheet name="Львовская 19 к.2 ИТП - 2" sheetId="4" r:id="rId4"/>
    <sheet name="Львовская, 21 к.2 " sheetId="5" r:id="rId5"/>
    <sheet name="Львовская ,27 к.2(встройка)" sheetId="6" r:id="rId6"/>
    <sheet name="Львовская ,27 к.2 ИТП 1" sheetId="7" r:id="rId7"/>
    <sheet name="Львовская ,27 к.2 ИТП 2" sheetId="8" r:id="rId8"/>
    <sheet name="Львовская ,27 к.2 ИТП 2 (встрой" sheetId="9" r:id="rId9"/>
  </sheets>
  <definedNames>
    <definedName name="_xlnm.Print_Area" localSheetId="0">'Львовская 27'!$B$1:$V$111</definedName>
  </definedNames>
  <calcPr calcId="144525" refMode="R1C1"/>
</workbook>
</file>

<file path=xl/calcChain.xml><?xml version="1.0" encoding="utf-8"?>
<calcChain xmlns="http://schemas.openxmlformats.org/spreadsheetml/2006/main">
  <c r="S97" i="9" l="1"/>
  <c r="Q97" i="9"/>
  <c r="L97" i="9"/>
  <c r="F97" i="9"/>
  <c r="B97" i="9"/>
  <c r="A97" i="9"/>
  <c r="C97" i="9" s="1"/>
  <c r="S96" i="9"/>
  <c r="R96" i="9"/>
  <c r="R100" i="9" s="1"/>
  <c r="Q96" i="9"/>
  <c r="M106" i="9" s="1"/>
  <c r="O96" i="9"/>
  <c r="M96" i="9"/>
  <c r="L96" i="9"/>
  <c r="G96" i="9"/>
  <c r="F96" i="9"/>
  <c r="B96" i="9"/>
  <c r="F104" i="9" s="1"/>
  <c r="S95" i="9"/>
  <c r="R95" i="9"/>
  <c r="Q95" i="9"/>
  <c r="O95" i="9"/>
  <c r="M95" i="9"/>
  <c r="L95" i="9"/>
  <c r="K95" i="9"/>
  <c r="J95" i="9"/>
  <c r="G95" i="9"/>
  <c r="F95" i="9"/>
  <c r="E95" i="9"/>
  <c r="D95" i="9"/>
  <c r="B95" i="9"/>
  <c r="P94" i="9"/>
  <c r="P93" i="9"/>
  <c r="P92" i="9"/>
  <c r="P91" i="9"/>
  <c r="P90" i="9"/>
  <c r="P89" i="9"/>
  <c r="P88" i="9"/>
  <c r="P87" i="9"/>
  <c r="P86" i="9"/>
  <c r="P85" i="9"/>
  <c r="P84" i="9"/>
  <c r="P83" i="9"/>
  <c r="P82" i="9"/>
  <c r="P81" i="9"/>
  <c r="P80" i="9"/>
  <c r="P79" i="9"/>
  <c r="P78" i="9"/>
  <c r="P77" i="9"/>
  <c r="P76" i="9"/>
  <c r="P75" i="9"/>
  <c r="P74" i="9"/>
  <c r="P73" i="9"/>
  <c r="P72" i="9"/>
  <c r="P71" i="9"/>
  <c r="P70" i="9"/>
  <c r="P69" i="9"/>
  <c r="P68" i="9"/>
  <c r="P67" i="9"/>
  <c r="P66" i="9"/>
  <c r="P65" i="9"/>
  <c r="P64" i="9"/>
  <c r="P63" i="9"/>
  <c r="P62" i="9"/>
  <c r="P61" i="9"/>
  <c r="P60" i="9"/>
  <c r="P59" i="9"/>
  <c r="P58" i="9"/>
  <c r="P57" i="9"/>
  <c r="P56" i="9"/>
  <c r="P55" i="9"/>
  <c r="P54" i="9"/>
  <c r="P53" i="9"/>
  <c r="P52" i="9"/>
  <c r="P51" i="9"/>
  <c r="P50" i="9"/>
  <c r="P49" i="9"/>
  <c r="P48" i="9"/>
  <c r="P47" i="9"/>
  <c r="P46" i="9"/>
  <c r="P45" i="9"/>
  <c r="P44" i="9"/>
  <c r="P43" i="9"/>
  <c r="P42" i="9"/>
  <c r="P41" i="9"/>
  <c r="P40" i="9"/>
  <c r="P39" i="9"/>
  <c r="P38" i="9"/>
  <c r="P37" i="9"/>
  <c r="P36" i="9"/>
  <c r="P35" i="9"/>
  <c r="P34" i="9"/>
  <c r="P33" i="9"/>
  <c r="P32" i="9"/>
  <c r="P31" i="9"/>
  <c r="P30" i="9"/>
  <c r="P29" i="9"/>
  <c r="P28" i="9"/>
  <c r="P27" i="9"/>
  <c r="P26" i="9"/>
  <c r="P25" i="9"/>
  <c r="Q24" i="9"/>
  <c r="Q23" i="9" s="1"/>
  <c r="I23" i="9"/>
  <c r="C23" i="9"/>
  <c r="I21" i="9"/>
  <c r="C21" i="9"/>
  <c r="R99" i="8"/>
  <c r="S97" i="8"/>
  <c r="Q97" i="8"/>
  <c r="L97" i="8"/>
  <c r="F97" i="8"/>
  <c r="B97" i="8"/>
  <c r="A97" i="8"/>
  <c r="C97" i="8" s="1"/>
  <c r="S96" i="8"/>
  <c r="R96" i="8"/>
  <c r="Q96" i="8"/>
  <c r="Q100" i="8" s="1"/>
  <c r="O96" i="8"/>
  <c r="M96" i="8"/>
  <c r="L96" i="8"/>
  <c r="G96" i="8"/>
  <c r="F96" i="8"/>
  <c r="B96" i="8"/>
  <c r="S95" i="8"/>
  <c r="R95" i="8"/>
  <c r="Q95" i="8"/>
  <c r="O95" i="8"/>
  <c r="M95" i="8"/>
  <c r="L95" i="8"/>
  <c r="K95" i="8"/>
  <c r="J95" i="8"/>
  <c r="G95" i="8"/>
  <c r="F95" i="8"/>
  <c r="E95" i="8"/>
  <c r="D95" i="8"/>
  <c r="B95" i="8"/>
  <c r="P94" i="8"/>
  <c r="P93" i="8"/>
  <c r="P92" i="8"/>
  <c r="P91" i="8"/>
  <c r="P90" i="8"/>
  <c r="P89" i="8"/>
  <c r="P88" i="8"/>
  <c r="P87" i="8"/>
  <c r="P86" i="8"/>
  <c r="P85" i="8"/>
  <c r="P84" i="8"/>
  <c r="P83" i="8"/>
  <c r="P82" i="8"/>
  <c r="P81" i="8"/>
  <c r="P80" i="8"/>
  <c r="P79" i="8"/>
  <c r="P78" i="8"/>
  <c r="P77" i="8"/>
  <c r="P76" i="8"/>
  <c r="P75" i="8"/>
  <c r="P74" i="8"/>
  <c r="P73" i="8"/>
  <c r="P72" i="8"/>
  <c r="P71" i="8"/>
  <c r="P70" i="8"/>
  <c r="P69" i="8"/>
  <c r="P68" i="8"/>
  <c r="P67" i="8"/>
  <c r="P66" i="8"/>
  <c r="P65" i="8"/>
  <c r="P64" i="8"/>
  <c r="P63" i="8"/>
  <c r="P62" i="8"/>
  <c r="P61" i="8"/>
  <c r="P60" i="8"/>
  <c r="P59" i="8"/>
  <c r="P58" i="8"/>
  <c r="P57" i="8"/>
  <c r="P56" i="8"/>
  <c r="P55" i="8"/>
  <c r="P54" i="8"/>
  <c r="P53" i="8"/>
  <c r="P52" i="8"/>
  <c r="P51" i="8"/>
  <c r="P50" i="8"/>
  <c r="P49" i="8"/>
  <c r="P48" i="8"/>
  <c r="P47" i="8"/>
  <c r="P46" i="8"/>
  <c r="P45" i="8"/>
  <c r="P44" i="8"/>
  <c r="P43" i="8"/>
  <c r="P42" i="8"/>
  <c r="P41" i="8"/>
  <c r="P40" i="8"/>
  <c r="P39" i="8"/>
  <c r="P38" i="8"/>
  <c r="P37" i="8"/>
  <c r="P36" i="8"/>
  <c r="P35" i="8"/>
  <c r="P34" i="8"/>
  <c r="P33" i="8"/>
  <c r="P32" i="8"/>
  <c r="P31" i="8"/>
  <c r="P30" i="8"/>
  <c r="P29" i="8"/>
  <c r="P28" i="8"/>
  <c r="P27" i="8"/>
  <c r="P26" i="8"/>
  <c r="P25" i="8"/>
  <c r="P95" i="8" s="1"/>
  <c r="Q24" i="8"/>
  <c r="Q23" i="8"/>
  <c r="I23" i="8"/>
  <c r="C23" i="8"/>
  <c r="I21" i="8"/>
  <c r="C21" i="8"/>
  <c r="R99" i="7"/>
  <c r="S97" i="7"/>
  <c r="Q97" i="7"/>
  <c r="L97" i="7"/>
  <c r="F97" i="7"/>
  <c r="B97" i="7"/>
  <c r="F104" i="7" s="1"/>
  <c r="A97" i="7"/>
  <c r="C97" i="7" s="1"/>
  <c r="S96" i="7"/>
  <c r="R96" i="7"/>
  <c r="Q96" i="7"/>
  <c r="M106" i="7" s="1"/>
  <c r="O96" i="7"/>
  <c r="M96" i="7"/>
  <c r="L96" i="7"/>
  <c r="G96" i="7"/>
  <c r="F96" i="7"/>
  <c r="B96" i="7"/>
  <c r="S95" i="7"/>
  <c r="R95" i="7"/>
  <c r="Q95" i="7"/>
  <c r="O95" i="7"/>
  <c r="M95" i="7"/>
  <c r="L95" i="7"/>
  <c r="K95" i="7"/>
  <c r="J95" i="7"/>
  <c r="G95" i="7"/>
  <c r="F95" i="7"/>
  <c r="E95" i="7"/>
  <c r="D95" i="7"/>
  <c r="B95" i="7"/>
  <c r="P94" i="7"/>
  <c r="P93" i="7"/>
  <c r="P92" i="7"/>
  <c r="P91" i="7"/>
  <c r="P90" i="7"/>
  <c r="P89" i="7"/>
  <c r="P88" i="7"/>
  <c r="P87" i="7"/>
  <c r="P86" i="7"/>
  <c r="P85" i="7"/>
  <c r="P84" i="7"/>
  <c r="P83" i="7"/>
  <c r="P82" i="7"/>
  <c r="P81" i="7"/>
  <c r="P80" i="7"/>
  <c r="P79" i="7"/>
  <c r="P78" i="7"/>
  <c r="P77" i="7"/>
  <c r="P76" i="7"/>
  <c r="P75" i="7"/>
  <c r="P74" i="7"/>
  <c r="P73" i="7"/>
  <c r="P72" i="7"/>
  <c r="P71" i="7"/>
  <c r="P70" i="7"/>
  <c r="P69" i="7"/>
  <c r="P68" i="7"/>
  <c r="P67" i="7"/>
  <c r="P66" i="7"/>
  <c r="P65" i="7"/>
  <c r="P64" i="7"/>
  <c r="P63" i="7"/>
  <c r="P62" i="7"/>
  <c r="P61" i="7"/>
  <c r="P60" i="7"/>
  <c r="P59" i="7"/>
  <c r="P58" i="7"/>
  <c r="P57" i="7"/>
  <c r="P56" i="7"/>
  <c r="P55" i="7"/>
  <c r="P54" i="7"/>
  <c r="P53" i="7"/>
  <c r="P52" i="7"/>
  <c r="P51" i="7"/>
  <c r="P50" i="7"/>
  <c r="P49" i="7"/>
  <c r="P48" i="7"/>
  <c r="P47" i="7"/>
  <c r="P46" i="7"/>
  <c r="P45" i="7"/>
  <c r="P44" i="7"/>
  <c r="P43" i="7"/>
  <c r="P42" i="7"/>
  <c r="P41" i="7"/>
  <c r="P40" i="7"/>
  <c r="P39" i="7"/>
  <c r="P38" i="7"/>
  <c r="P37" i="7"/>
  <c r="P36" i="7"/>
  <c r="P35" i="7"/>
  <c r="P34" i="7"/>
  <c r="P33" i="7"/>
  <c r="P32" i="7"/>
  <c r="P31" i="7"/>
  <c r="P30" i="7"/>
  <c r="P29" i="7"/>
  <c r="P28" i="7"/>
  <c r="P27" i="7"/>
  <c r="P26" i="7"/>
  <c r="P25" i="7"/>
  <c r="P95" i="7" s="1"/>
  <c r="Q24" i="7"/>
  <c r="Q23" i="7" s="1"/>
  <c r="I23" i="7"/>
  <c r="C23" i="7"/>
  <c r="I21" i="7"/>
  <c r="C21" i="7"/>
  <c r="S97" i="6"/>
  <c r="Q97" i="6"/>
  <c r="L97" i="6"/>
  <c r="F97" i="6"/>
  <c r="B97" i="6"/>
  <c r="A97" i="6"/>
  <c r="C97" i="6" s="1"/>
  <c r="S96" i="6"/>
  <c r="R96" i="6"/>
  <c r="R98" i="6" s="1"/>
  <c r="Q96" i="6"/>
  <c r="M106" i="6" s="1"/>
  <c r="O96" i="6"/>
  <c r="M96" i="6"/>
  <c r="L96" i="6"/>
  <c r="G96" i="6"/>
  <c r="F96" i="6"/>
  <c r="B96" i="6"/>
  <c r="F104" i="6" s="1"/>
  <c r="S95" i="6"/>
  <c r="R95" i="6"/>
  <c r="Q95" i="6"/>
  <c r="O95" i="6"/>
  <c r="M95" i="6"/>
  <c r="L95" i="6"/>
  <c r="K95" i="6"/>
  <c r="J95" i="6"/>
  <c r="G95" i="6"/>
  <c r="F95" i="6"/>
  <c r="E95" i="6"/>
  <c r="D95" i="6"/>
  <c r="B95" i="6"/>
  <c r="P94" i="6"/>
  <c r="P93" i="6"/>
  <c r="P92" i="6"/>
  <c r="P91" i="6"/>
  <c r="P90" i="6"/>
  <c r="P89" i="6"/>
  <c r="P88" i="6"/>
  <c r="P87" i="6"/>
  <c r="P86" i="6"/>
  <c r="P85" i="6"/>
  <c r="P84" i="6"/>
  <c r="P83" i="6"/>
  <c r="P82" i="6"/>
  <c r="P81" i="6"/>
  <c r="P80" i="6"/>
  <c r="P79" i="6"/>
  <c r="P78" i="6"/>
  <c r="P77" i="6"/>
  <c r="P76" i="6"/>
  <c r="P75" i="6"/>
  <c r="P74" i="6"/>
  <c r="P73" i="6"/>
  <c r="P72" i="6"/>
  <c r="P71" i="6"/>
  <c r="P70" i="6"/>
  <c r="P69" i="6"/>
  <c r="P68" i="6"/>
  <c r="P67" i="6"/>
  <c r="P66" i="6"/>
  <c r="P65" i="6"/>
  <c r="P64" i="6"/>
  <c r="P63" i="6"/>
  <c r="P62" i="6"/>
  <c r="P61" i="6"/>
  <c r="P60" i="6"/>
  <c r="P59" i="6"/>
  <c r="P58" i="6"/>
  <c r="P57" i="6"/>
  <c r="P56" i="6"/>
  <c r="P55" i="6"/>
  <c r="P54" i="6"/>
  <c r="P53" i="6"/>
  <c r="P52" i="6"/>
  <c r="P51" i="6"/>
  <c r="P50" i="6"/>
  <c r="P49" i="6"/>
  <c r="P48" i="6"/>
  <c r="P47" i="6"/>
  <c r="P46" i="6"/>
  <c r="P45" i="6"/>
  <c r="P44" i="6"/>
  <c r="P43" i="6"/>
  <c r="P42" i="6"/>
  <c r="P41" i="6"/>
  <c r="P40" i="6"/>
  <c r="P39" i="6"/>
  <c r="P38" i="6"/>
  <c r="P37" i="6"/>
  <c r="P36" i="6"/>
  <c r="P35" i="6"/>
  <c r="P34" i="6"/>
  <c r="P33" i="6"/>
  <c r="P32" i="6"/>
  <c r="P31" i="6"/>
  <c r="P30" i="6"/>
  <c r="P29" i="6"/>
  <c r="P28" i="6"/>
  <c r="P27" i="6"/>
  <c r="P26" i="6"/>
  <c r="P25" i="6"/>
  <c r="P95" i="6" s="1"/>
  <c r="Q24" i="6"/>
  <c r="Q23" i="6" s="1"/>
  <c r="I23" i="6"/>
  <c r="C23" i="6"/>
  <c r="I21" i="6"/>
  <c r="C21" i="6"/>
  <c r="R99" i="5"/>
  <c r="S97" i="5"/>
  <c r="Q97" i="5"/>
  <c r="L97" i="5"/>
  <c r="F97" i="5"/>
  <c r="B97" i="5"/>
  <c r="F104" i="5" s="1"/>
  <c r="A97" i="5"/>
  <c r="C97" i="5" s="1"/>
  <c r="S96" i="5"/>
  <c r="R96" i="5"/>
  <c r="Q96" i="5"/>
  <c r="M106" i="5" s="1"/>
  <c r="O96" i="5"/>
  <c r="M96" i="5"/>
  <c r="L96" i="5"/>
  <c r="G96" i="5"/>
  <c r="F96" i="5"/>
  <c r="B96" i="5"/>
  <c r="S95" i="5"/>
  <c r="R95" i="5"/>
  <c r="Q95" i="5"/>
  <c r="O95" i="5"/>
  <c r="M95" i="5"/>
  <c r="L95" i="5"/>
  <c r="K95" i="5"/>
  <c r="J95" i="5"/>
  <c r="G95" i="5"/>
  <c r="F95" i="5"/>
  <c r="E95" i="5"/>
  <c r="D95" i="5"/>
  <c r="B95" i="5"/>
  <c r="P94" i="5"/>
  <c r="P93" i="5"/>
  <c r="P92" i="5"/>
  <c r="P91" i="5"/>
  <c r="P90" i="5"/>
  <c r="P89" i="5"/>
  <c r="P88" i="5"/>
  <c r="P87" i="5"/>
  <c r="P86" i="5"/>
  <c r="P85" i="5"/>
  <c r="P84" i="5"/>
  <c r="P83" i="5"/>
  <c r="P82" i="5"/>
  <c r="P81" i="5"/>
  <c r="P80" i="5"/>
  <c r="P79" i="5"/>
  <c r="P78" i="5"/>
  <c r="P77" i="5"/>
  <c r="P76" i="5"/>
  <c r="P75" i="5"/>
  <c r="P74" i="5"/>
  <c r="P73" i="5"/>
  <c r="P72" i="5"/>
  <c r="P71" i="5"/>
  <c r="P70" i="5"/>
  <c r="P69" i="5"/>
  <c r="P68" i="5"/>
  <c r="P67" i="5"/>
  <c r="P66" i="5"/>
  <c r="P65" i="5"/>
  <c r="P64" i="5"/>
  <c r="P63" i="5"/>
  <c r="P62" i="5"/>
  <c r="P61" i="5"/>
  <c r="P60" i="5"/>
  <c r="P59" i="5"/>
  <c r="P58" i="5"/>
  <c r="P57" i="5"/>
  <c r="P56" i="5"/>
  <c r="P55" i="5"/>
  <c r="P54" i="5"/>
  <c r="P53" i="5"/>
  <c r="P52" i="5"/>
  <c r="P51" i="5"/>
  <c r="P50" i="5"/>
  <c r="P49" i="5"/>
  <c r="P48" i="5"/>
  <c r="P47" i="5"/>
  <c r="P46" i="5"/>
  <c r="P45" i="5"/>
  <c r="P44" i="5"/>
  <c r="P43" i="5"/>
  <c r="P42" i="5"/>
  <c r="P41" i="5"/>
  <c r="P40" i="5"/>
  <c r="P39" i="5"/>
  <c r="P38" i="5"/>
  <c r="P37" i="5"/>
  <c r="P36" i="5"/>
  <c r="P35" i="5"/>
  <c r="P34" i="5"/>
  <c r="P33" i="5"/>
  <c r="P32" i="5"/>
  <c r="P31" i="5"/>
  <c r="P30" i="5"/>
  <c r="P29" i="5"/>
  <c r="P28" i="5"/>
  <c r="P27" i="5"/>
  <c r="P26" i="5"/>
  <c r="P25" i="5"/>
  <c r="Q24" i="5"/>
  <c r="Q23" i="5" s="1"/>
  <c r="I23" i="5"/>
  <c r="C23" i="5"/>
  <c r="I21" i="5"/>
  <c r="C21" i="5"/>
  <c r="R99" i="4"/>
  <c r="S97" i="4"/>
  <c r="L97" i="4"/>
  <c r="F97" i="4"/>
  <c r="B97" i="4"/>
  <c r="A97" i="4"/>
  <c r="C97" i="4" s="1"/>
  <c r="S96" i="4"/>
  <c r="O96" i="4"/>
  <c r="M96" i="4"/>
  <c r="L96" i="4"/>
  <c r="G96" i="4"/>
  <c r="F96" i="4"/>
  <c r="B96" i="4"/>
  <c r="S95" i="4"/>
  <c r="O95" i="4"/>
  <c r="M95" i="4"/>
  <c r="L95" i="4"/>
  <c r="K95" i="4"/>
  <c r="J95" i="4"/>
  <c r="G95" i="4"/>
  <c r="F95" i="4"/>
  <c r="E95" i="4"/>
  <c r="D95" i="4"/>
  <c r="B95" i="4"/>
  <c r="P94" i="4"/>
  <c r="P93" i="4"/>
  <c r="P92" i="4"/>
  <c r="P91" i="4"/>
  <c r="P90" i="4"/>
  <c r="P89" i="4"/>
  <c r="P88" i="4"/>
  <c r="P87" i="4"/>
  <c r="P86" i="4"/>
  <c r="P85" i="4"/>
  <c r="P84" i="4"/>
  <c r="P83" i="4"/>
  <c r="P82" i="4"/>
  <c r="P81" i="4"/>
  <c r="P80" i="4"/>
  <c r="P79" i="4"/>
  <c r="P78" i="4"/>
  <c r="P77" i="4"/>
  <c r="P76" i="4"/>
  <c r="P75" i="4"/>
  <c r="P74" i="4"/>
  <c r="P73" i="4"/>
  <c r="P72" i="4"/>
  <c r="P71" i="4"/>
  <c r="P70" i="4"/>
  <c r="P69" i="4"/>
  <c r="P68" i="4"/>
  <c r="P67" i="4"/>
  <c r="P66" i="4"/>
  <c r="P65" i="4"/>
  <c r="P64" i="4"/>
  <c r="P63" i="4"/>
  <c r="P62" i="4"/>
  <c r="P61" i="4"/>
  <c r="P60" i="4"/>
  <c r="P59" i="4"/>
  <c r="P58" i="4"/>
  <c r="P57" i="4"/>
  <c r="P56" i="4"/>
  <c r="P55" i="4"/>
  <c r="R54" i="4"/>
  <c r="R96" i="4" s="1"/>
  <c r="R98" i="4" s="1"/>
  <c r="Q54" i="4"/>
  <c r="Q95" i="4" s="1"/>
  <c r="P54" i="4"/>
  <c r="P53" i="4"/>
  <c r="P52" i="4"/>
  <c r="P51" i="4"/>
  <c r="P50" i="4"/>
  <c r="P49" i="4"/>
  <c r="P48" i="4"/>
  <c r="P47" i="4"/>
  <c r="P46" i="4"/>
  <c r="P45" i="4"/>
  <c r="P44" i="4"/>
  <c r="P43" i="4"/>
  <c r="P42" i="4"/>
  <c r="P41" i="4"/>
  <c r="P40" i="4"/>
  <c r="P39" i="4"/>
  <c r="P38" i="4"/>
  <c r="P37" i="4"/>
  <c r="P36" i="4"/>
  <c r="P35" i="4"/>
  <c r="P34" i="4"/>
  <c r="P33" i="4"/>
  <c r="P32" i="4"/>
  <c r="P31" i="4"/>
  <c r="P30" i="4"/>
  <c r="P29" i="4"/>
  <c r="P28" i="4"/>
  <c r="P27" i="4"/>
  <c r="P26" i="4"/>
  <c r="P25" i="4"/>
  <c r="P95" i="4" s="1"/>
  <c r="Q24" i="4"/>
  <c r="Q23" i="4" s="1"/>
  <c r="I23" i="4"/>
  <c r="C23" i="4"/>
  <c r="I21" i="4"/>
  <c r="C21" i="4"/>
  <c r="R99" i="3"/>
  <c r="S97" i="3"/>
  <c r="Q97" i="3"/>
  <c r="L97" i="3"/>
  <c r="F97" i="3"/>
  <c r="B97" i="3"/>
  <c r="A97" i="3"/>
  <c r="C97" i="3" s="1"/>
  <c r="S96" i="3"/>
  <c r="R96" i="3"/>
  <c r="Q96" i="3"/>
  <c r="Q100" i="3" s="1"/>
  <c r="M106" i="3" s="1"/>
  <c r="O96" i="3"/>
  <c r="M96" i="3"/>
  <c r="L96" i="3"/>
  <c r="G96" i="3"/>
  <c r="F96" i="3"/>
  <c r="B96" i="3"/>
  <c r="S95" i="3"/>
  <c r="R95" i="3"/>
  <c r="Q95" i="3"/>
  <c r="O95" i="3"/>
  <c r="M95" i="3"/>
  <c r="L95" i="3"/>
  <c r="K95" i="3"/>
  <c r="J95" i="3"/>
  <c r="G95" i="3"/>
  <c r="F95" i="3"/>
  <c r="E95" i="3"/>
  <c r="D95" i="3"/>
  <c r="B95" i="3"/>
  <c r="P94" i="3"/>
  <c r="P93" i="3"/>
  <c r="P92" i="3"/>
  <c r="P91" i="3"/>
  <c r="P90" i="3"/>
  <c r="P89" i="3"/>
  <c r="P88" i="3"/>
  <c r="P87" i="3"/>
  <c r="P86" i="3"/>
  <c r="P85" i="3"/>
  <c r="P84" i="3"/>
  <c r="P83" i="3"/>
  <c r="P82" i="3"/>
  <c r="P81" i="3"/>
  <c r="P80" i="3"/>
  <c r="P79" i="3"/>
  <c r="P78" i="3"/>
  <c r="P77" i="3"/>
  <c r="P76" i="3"/>
  <c r="P75" i="3"/>
  <c r="P74" i="3"/>
  <c r="P73" i="3"/>
  <c r="P72" i="3"/>
  <c r="P71" i="3"/>
  <c r="P70" i="3"/>
  <c r="P69" i="3"/>
  <c r="P68" i="3"/>
  <c r="P67" i="3"/>
  <c r="P66" i="3"/>
  <c r="P65" i="3"/>
  <c r="P64" i="3"/>
  <c r="P63" i="3"/>
  <c r="P62" i="3"/>
  <c r="P61" i="3"/>
  <c r="P60" i="3"/>
  <c r="P59" i="3"/>
  <c r="P58" i="3"/>
  <c r="P57" i="3"/>
  <c r="P56" i="3"/>
  <c r="P55" i="3"/>
  <c r="P54" i="3"/>
  <c r="P53" i="3"/>
  <c r="P52" i="3"/>
  <c r="P51" i="3"/>
  <c r="P50" i="3"/>
  <c r="P49" i="3"/>
  <c r="P48" i="3"/>
  <c r="P47" i="3"/>
  <c r="P46" i="3"/>
  <c r="P45" i="3"/>
  <c r="P44" i="3"/>
  <c r="P43" i="3"/>
  <c r="P42" i="3"/>
  <c r="P41" i="3"/>
  <c r="P40" i="3"/>
  <c r="P39" i="3"/>
  <c r="P38" i="3"/>
  <c r="P37" i="3"/>
  <c r="P36" i="3"/>
  <c r="P35" i="3"/>
  <c r="P34" i="3"/>
  <c r="P33" i="3"/>
  <c r="P32" i="3"/>
  <c r="P31" i="3"/>
  <c r="P30" i="3"/>
  <c r="P29" i="3"/>
  <c r="P28" i="3"/>
  <c r="P27" i="3"/>
  <c r="P26" i="3"/>
  <c r="P25" i="3"/>
  <c r="P95" i="3" s="1"/>
  <c r="Q24" i="3"/>
  <c r="Q23" i="3"/>
  <c r="I23" i="3"/>
  <c r="C23" i="3"/>
  <c r="I21" i="3"/>
  <c r="C21" i="3"/>
  <c r="S97" i="2"/>
  <c r="Q97" i="2"/>
  <c r="L97" i="2"/>
  <c r="F97" i="2"/>
  <c r="B97" i="2"/>
  <c r="A97" i="2"/>
  <c r="C97" i="2" s="1"/>
  <c r="S96" i="2"/>
  <c r="R96" i="2"/>
  <c r="R98" i="2" s="1"/>
  <c r="Q96" i="2"/>
  <c r="M106" i="2" s="1"/>
  <c r="O96" i="2"/>
  <c r="M96" i="2"/>
  <c r="L96" i="2"/>
  <c r="G96" i="2"/>
  <c r="F96" i="2"/>
  <c r="B96" i="2"/>
  <c r="F104" i="2" s="1"/>
  <c r="S95" i="2"/>
  <c r="R95" i="2"/>
  <c r="Q95" i="2"/>
  <c r="O95" i="2"/>
  <c r="M95" i="2"/>
  <c r="L95" i="2"/>
  <c r="K95" i="2"/>
  <c r="J95" i="2"/>
  <c r="G95" i="2"/>
  <c r="F95" i="2"/>
  <c r="E95" i="2"/>
  <c r="D95" i="2"/>
  <c r="B95" i="2"/>
  <c r="P94" i="2"/>
  <c r="P93" i="2"/>
  <c r="P92" i="2"/>
  <c r="P91" i="2"/>
  <c r="P90" i="2"/>
  <c r="P89" i="2"/>
  <c r="P88" i="2"/>
  <c r="P87" i="2"/>
  <c r="P86" i="2"/>
  <c r="P85" i="2"/>
  <c r="P84" i="2"/>
  <c r="P83" i="2"/>
  <c r="P82" i="2"/>
  <c r="P81" i="2"/>
  <c r="P80" i="2"/>
  <c r="P79" i="2"/>
  <c r="P78" i="2"/>
  <c r="P77" i="2"/>
  <c r="P76" i="2"/>
  <c r="P75" i="2"/>
  <c r="P74" i="2"/>
  <c r="P73" i="2"/>
  <c r="P72" i="2"/>
  <c r="P71" i="2"/>
  <c r="P70" i="2"/>
  <c r="P69" i="2"/>
  <c r="P68" i="2"/>
  <c r="P67" i="2"/>
  <c r="P66" i="2"/>
  <c r="P65" i="2"/>
  <c r="P64" i="2"/>
  <c r="P63" i="2"/>
  <c r="P62" i="2"/>
  <c r="P61" i="2"/>
  <c r="P60" i="2"/>
  <c r="P59" i="2"/>
  <c r="P58" i="2"/>
  <c r="P57" i="2"/>
  <c r="P56" i="2"/>
  <c r="P55" i="2"/>
  <c r="P54" i="2"/>
  <c r="P53" i="2"/>
  <c r="P52" i="2"/>
  <c r="P51" i="2"/>
  <c r="P50" i="2"/>
  <c r="P49" i="2"/>
  <c r="P48" i="2"/>
  <c r="P47" i="2"/>
  <c r="P46" i="2"/>
  <c r="P45" i="2"/>
  <c r="P44" i="2"/>
  <c r="P43" i="2"/>
  <c r="P42" i="2"/>
  <c r="P41" i="2"/>
  <c r="P40" i="2"/>
  <c r="P39" i="2"/>
  <c r="P38" i="2"/>
  <c r="P37" i="2"/>
  <c r="P36" i="2"/>
  <c r="P35" i="2"/>
  <c r="P34" i="2"/>
  <c r="P33" i="2"/>
  <c r="P32" i="2"/>
  <c r="P31" i="2"/>
  <c r="P30" i="2"/>
  <c r="P29" i="2"/>
  <c r="P28" i="2"/>
  <c r="P27" i="2"/>
  <c r="P26" i="2"/>
  <c r="P25" i="2"/>
  <c r="P95" i="2" s="1"/>
  <c r="Q24" i="2"/>
  <c r="Q23" i="2" s="1"/>
  <c r="I23" i="2"/>
  <c r="C23" i="2"/>
  <c r="I21" i="2"/>
  <c r="C21" i="2"/>
  <c r="S99" i="1"/>
  <c r="T97" i="1"/>
  <c r="M97" i="1"/>
  <c r="G97" i="1"/>
  <c r="C97" i="1"/>
  <c r="B97" i="1"/>
  <c r="D97" i="1" s="1"/>
  <c r="T96" i="1"/>
  <c r="P96" i="1"/>
  <c r="N96" i="1"/>
  <c r="M96" i="1"/>
  <c r="H96" i="1"/>
  <c r="G96" i="1"/>
  <c r="C96" i="1"/>
  <c r="T95" i="1"/>
  <c r="P95" i="1"/>
  <c r="N95" i="1"/>
  <c r="M95" i="1"/>
  <c r="L95" i="1"/>
  <c r="K95" i="1"/>
  <c r="H95" i="1"/>
  <c r="G95" i="1"/>
  <c r="F95" i="1"/>
  <c r="E95" i="1"/>
  <c r="C95" i="1"/>
  <c r="Q94" i="1"/>
  <c r="Q93" i="1"/>
  <c r="Q92" i="1"/>
  <c r="Q91" i="1"/>
  <c r="Q90" i="1"/>
  <c r="Q89" i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S51" i="1"/>
  <c r="R51" i="1"/>
  <c r="Q51" i="1"/>
  <c r="S50" i="1"/>
  <c r="R50" i="1"/>
  <c r="Q50" i="1"/>
  <c r="S49" i="1"/>
  <c r="R49" i="1"/>
  <c r="Q49" i="1"/>
  <c r="S48" i="1"/>
  <c r="R48" i="1"/>
  <c r="Q48" i="1"/>
  <c r="S47" i="1"/>
  <c r="R47" i="1"/>
  <c r="Q47" i="1"/>
  <c r="S46" i="1"/>
  <c r="R46" i="1"/>
  <c r="Q46" i="1"/>
  <c r="S45" i="1"/>
  <c r="R45" i="1"/>
  <c r="Q45" i="1"/>
  <c r="S44" i="1"/>
  <c r="R44" i="1"/>
  <c r="Q44" i="1"/>
  <c r="S43" i="1"/>
  <c r="R43" i="1"/>
  <c r="Q43" i="1"/>
  <c r="S42" i="1"/>
  <c r="R42" i="1"/>
  <c r="Q42" i="1"/>
  <c r="S41" i="1"/>
  <c r="R41" i="1"/>
  <c r="Q41" i="1"/>
  <c r="S40" i="1"/>
  <c r="R40" i="1"/>
  <c r="Q40" i="1"/>
  <c r="S39" i="1"/>
  <c r="R39" i="1"/>
  <c r="Q39" i="1"/>
  <c r="S38" i="1"/>
  <c r="R38" i="1"/>
  <c r="Q38" i="1"/>
  <c r="S37" i="1"/>
  <c r="R37" i="1"/>
  <c r="Q37" i="1"/>
  <c r="S36" i="1"/>
  <c r="R36" i="1"/>
  <c r="Q36" i="1"/>
  <c r="S35" i="1"/>
  <c r="R35" i="1"/>
  <c r="Q35" i="1"/>
  <c r="S34" i="1"/>
  <c r="R34" i="1"/>
  <c r="Q34" i="1"/>
  <c r="S33" i="1"/>
  <c r="R33" i="1"/>
  <c r="Q33" i="1"/>
  <c r="S32" i="1"/>
  <c r="R32" i="1"/>
  <c r="Q32" i="1"/>
  <c r="S31" i="1"/>
  <c r="R31" i="1"/>
  <c r="Q31" i="1"/>
  <c r="S30" i="1"/>
  <c r="R30" i="1"/>
  <c r="Q30" i="1"/>
  <c r="S29" i="1"/>
  <c r="R29" i="1"/>
  <c r="Q29" i="1"/>
  <c r="S28" i="1"/>
  <c r="R28" i="1"/>
  <c r="Q28" i="1"/>
  <c r="S27" i="1"/>
  <c r="R27" i="1"/>
  <c r="Q27" i="1"/>
  <c r="S26" i="1"/>
  <c r="R26" i="1"/>
  <c r="R95" i="1" s="1"/>
  <c r="Q26" i="1"/>
  <c r="S25" i="1"/>
  <c r="S96" i="1" s="1"/>
  <c r="R25" i="1"/>
  <c r="Q25" i="1"/>
  <c r="Q95" i="1" s="1"/>
  <c r="R24" i="1"/>
  <c r="R23" i="1" s="1"/>
  <c r="J23" i="1"/>
  <c r="D23" i="1"/>
  <c r="J21" i="1"/>
  <c r="D21" i="1"/>
  <c r="S95" i="1" l="1"/>
  <c r="R97" i="1"/>
  <c r="S100" i="2"/>
  <c r="S100" i="3"/>
  <c r="F104" i="3"/>
  <c r="R95" i="4"/>
  <c r="Q96" i="4"/>
  <c r="M106" i="4" s="1"/>
  <c r="S100" i="4" s="1"/>
  <c r="F104" i="4"/>
  <c r="Q97" i="4"/>
  <c r="R100" i="5"/>
  <c r="R98" i="5"/>
  <c r="R100" i="7"/>
  <c r="R98" i="7"/>
  <c r="F104" i="8"/>
  <c r="S100" i="9"/>
  <c r="Q100" i="9"/>
  <c r="G104" i="1"/>
  <c r="R100" i="2"/>
  <c r="S100" i="5"/>
  <c r="R100" i="6"/>
  <c r="S100" i="7"/>
  <c r="P95" i="9"/>
  <c r="M106" i="8"/>
  <c r="S100" i="8" s="1"/>
  <c r="R98" i="8"/>
  <c r="R100" i="8" s="1"/>
  <c r="Q100" i="7"/>
  <c r="S100" i="6"/>
  <c r="Q100" i="6"/>
  <c r="P95" i="5"/>
  <c r="Q100" i="5"/>
  <c r="R100" i="4"/>
  <c r="Q100" i="4"/>
  <c r="R98" i="3"/>
  <c r="R100" i="3" s="1"/>
  <c r="Q100" i="2"/>
  <c r="S100" i="1"/>
  <c r="S98" i="1"/>
  <c r="R96" i="1"/>
  <c r="N106" i="1" l="1"/>
  <c r="T100" i="1" s="1"/>
  <c r="R100" i="1"/>
</calcChain>
</file>

<file path=xl/sharedStrings.xml><?xml version="1.0" encoding="utf-8"?>
<sst xmlns="http://schemas.openxmlformats.org/spreadsheetml/2006/main" count="7615" uniqueCount="179">
  <si>
    <t>ТСО: ООО "Петербургтеплоэнерго"</t>
  </si>
  <si>
    <t xml:space="preserve">Отчет о теплопотреблении по приборам УУТЭ за июль 2017 </t>
  </si>
  <si>
    <t xml:space="preserve">Заявка № </t>
  </si>
  <si>
    <t>Абонент: ООО "Жилкомсервис", тел.:</t>
  </si>
  <si>
    <t>Код УУТЭ: 5871</t>
  </si>
  <si>
    <t xml:space="preserve">Договор: </t>
  </si>
  <si>
    <t>0164-4-17/19</t>
  </si>
  <si>
    <t xml:space="preserve">Инженер: </t>
  </si>
  <si>
    <t xml:space="preserve">Адрес: </t>
  </si>
  <si>
    <t xml:space="preserve">ул. Львовская, 27 </t>
  </si>
  <si>
    <t>график: 95/70</t>
  </si>
  <si>
    <t xml:space="preserve">Обслуживающая организация: </t>
  </si>
  <si>
    <t>ООО "СпецПроект Сервис" т. 363-02-57</t>
  </si>
  <si>
    <t xml:space="preserve">Схема подключения: Четырёхтрубная   </t>
  </si>
  <si>
    <t>Источник: Львовская 14</t>
  </si>
  <si>
    <t>ГВС</t>
  </si>
  <si>
    <t>Установленные приборы:</t>
  </si>
  <si>
    <t>Режим(схема): 0;0</t>
  </si>
  <si>
    <r>
      <t xml:space="preserve">Вычислитель: </t>
    </r>
    <r>
      <rPr>
        <b/>
        <sz val="11"/>
        <color indexed="8"/>
        <rFont val="Times New Roman"/>
        <family val="1"/>
        <charset val="204"/>
      </rPr>
      <t>СПТ-943 № 22500</t>
    </r>
  </si>
  <si>
    <t xml:space="preserve">Приборы УУТЭ поверены до </t>
  </si>
  <si>
    <t>02.09.2018</t>
  </si>
  <si>
    <t>Тхв=0 С</t>
  </si>
  <si>
    <t>расходомер</t>
  </si>
  <si>
    <t>Gmin</t>
  </si>
  <si>
    <t>Gmax</t>
  </si>
  <si>
    <t>Термопреобр.</t>
  </si>
  <si>
    <t>Преобр. давления</t>
  </si>
  <si>
    <t>Расчетный алгоритм:</t>
  </si>
  <si>
    <r>
      <t xml:space="preserve"> зима: </t>
    </r>
    <r>
      <rPr>
        <sz val="11"/>
        <color indexed="8"/>
        <rFont val="Times New Roman"/>
        <family val="1"/>
        <charset val="204"/>
      </rPr>
      <t xml:space="preserve"> Qот=m1*(h1-hхв)-m2*(h2-hхв) </t>
    </r>
    <r>
      <rPr>
        <b/>
        <sz val="11"/>
        <color indexed="8"/>
        <rFont val="Times New Roman"/>
        <family val="1"/>
        <charset val="204"/>
      </rPr>
      <t xml:space="preserve">   лето:</t>
    </r>
    <r>
      <rPr>
        <sz val="11"/>
        <color indexed="8"/>
        <rFont val="Times New Roman"/>
        <family val="1"/>
        <charset val="204"/>
      </rPr>
      <t xml:space="preserve"> Qгвс=m3*(h3-hхв)</t>
    </r>
  </si>
  <si>
    <t xml:space="preserve">Договорные нагрузки, Гкал/ч,                    Qот=0.30771          Qвент.=        Qтех.пот.=           Qгвс=0.0702        </t>
  </si>
  <si>
    <t xml:space="preserve">Договорные нагрузки (ср.час), Гкал/ч,      Qтех.гвс.ср=         Qгвс.ср= </t>
  </si>
  <si>
    <t>Договорные нагрузки (ср.час), т/ч,            Gот=8          Gвент.=        Gтех.пот.=     Gгвс=2     Gгвс.м=</t>
  </si>
  <si>
    <t>Фактические нагрузки:            Gот ф.=192 т/сут          Gгвс ф.= т/сут     Qот.ф.= ГКал/мес     Qот.ср.ф.= ГКал/сут</t>
  </si>
  <si>
    <t xml:space="preserve">Константные значения:   P1=   P2=   P3=   P4=   T1=   T2=   T3=   T4=   T5= </t>
  </si>
  <si>
    <t>к-во по среднему:</t>
  </si>
  <si>
    <t>Подающий трубопровод ГВС</t>
  </si>
  <si>
    <t>Обратный трубопровод ГВС</t>
  </si>
  <si>
    <t>Дата</t>
  </si>
  <si>
    <t>часы</t>
  </si>
  <si>
    <t>T3,</t>
  </si>
  <si>
    <t>P3,</t>
  </si>
  <si>
    <t>M3,</t>
  </si>
  <si>
    <t>V3,</t>
  </si>
  <si>
    <t>T4,</t>
  </si>
  <si>
    <t>P4,</t>
  </si>
  <si>
    <t>M4,</t>
  </si>
  <si>
    <t>V4,</t>
  </si>
  <si>
    <t>V5,</t>
  </si>
  <si>
    <t>dT,</t>
  </si>
  <si>
    <t>dV</t>
  </si>
  <si>
    <t>Q</t>
  </si>
  <si>
    <t>%</t>
  </si>
  <si>
    <t>С</t>
  </si>
  <si>
    <t>кгс/см</t>
  </si>
  <si>
    <t/>
  </si>
  <si>
    <t>м3</t>
  </si>
  <si>
    <t>W1</t>
  </si>
  <si>
    <t>W2</t>
  </si>
  <si>
    <t>м.куб</t>
  </si>
  <si>
    <t>C</t>
  </si>
  <si>
    <t>Гкал</t>
  </si>
  <si>
    <t>24.06.17</t>
  </si>
  <si>
    <t>-</t>
  </si>
  <si>
    <t>25.06.17</t>
  </si>
  <si>
    <t>26.06.17</t>
  </si>
  <si>
    <t>27.06.17</t>
  </si>
  <si>
    <t>28.06.17</t>
  </si>
  <si>
    <t>29.06.17</t>
  </si>
  <si>
    <t>30.06.17</t>
  </si>
  <si>
    <t>01.07.17</t>
  </si>
  <si>
    <t>02.07.17</t>
  </si>
  <si>
    <t>03.07.17</t>
  </si>
  <si>
    <t>04.07.17</t>
  </si>
  <si>
    <t>05.07.17</t>
  </si>
  <si>
    <t>06.07.17</t>
  </si>
  <si>
    <t>07.07.17</t>
  </si>
  <si>
    <t>08.07.17</t>
  </si>
  <si>
    <t>09.07.17</t>
  </si>
  <si>
    <t>10.07.17</t>
  </si>
  <si>
    <t>11.07.17</t>
  </si>
  <si>
    <t>12.07.17</t>
  </si>
  <si>
    <t>13.07.17</t>
  </si>
  <si>
    <t>14.07.17</t>
  </si>
  <si>
    <t>15.07.17</t>
  </si>
  <si>
    <t>16.07.17</t>
  </si>
  <si>
    <t>17.07.17</t>
  </si>
  <si>
    <t>18.07.17</t>
  </si>
  <si>
    <t>19.07.17</t>
  </si>
  <si>
    <t>20.07.17</t>
  </si>
  <si>
    <t>21.07.17</t>
  </si>
  <si>
    <t>22.07.17</t>
  </si>
  <si>
    <t>23.07.17</t>
  </si>
  <si>
    <t>Среднее</t>
  </si>
  <si>
    <t>Итого</t>
  </si>
  <si>
    <t xml:space="preserve"> среднему:</t>
  </si>
  <si>
    <t>Ориентировочно до конца месяца(+)</t>
  </si>
  <si>
    <t>Корректировка за прошлый месяц (-)</t>
  </si>
  <si>
    <t>Итого за июль 2017 :</t>
  </si>
  <si>
    <t>Показания счетчиков на момент снятия данных:</t>
  </si>
  <si>
    <t>Время аварийных ситуаций:</t>
  </si>
  <si>
    <t>часов</t>
  </si>
  <si>
    <t>Итого с учетом среднемесячной температуры холодной воды  tхв=   15.2'C</t>
  </si>
  <si>
    <t>______ Гкал</t>
  </si>
  <si>
    <t>Всего с учетом нормативных потерь на участке от раздела до узла учета</t>
  </si>
  <si>
    <t>Ответственный за учёт</t>
  </si>
  <si>
    <t xml:space="preserve">(по доверенности абонента)                   __________________________________________ </t>
  </si>
  <si>
    <t>/___________________ /</t>
  </si>
  <si>
    <t>ПО СРЕДНЕМУ С 24.06 ПО 20.07</t>
  </si>
  <si>
    <t>Заявка №.</t>
  </si>
  <si>
    <t>Абонент: ЗАО "47 ТРЕСТ", тел.:</t>
  </si>
  <si>
    <t>Код УУТЭ: 358268</t>
  </si>
  <si>
    <t xml:space="preserve">Львовская, 1 (гвс) </t>
  </si>
  <si>
    <t xml:space="preserve">Схема подключения: Двухтрубная  </t>
  </si>
  <si>
    <t>Режим(схема): N/A</t>
  </si>
  <si>
    <r>
      <t xml:space="preserve">Вычислитель: </t>
    </r>
    <r>
      <rPr>
        <b/>
        <sz val="11"/>
        <color indexed="8"/>
        <rFont val="Times New Roman"/>
        <family val="1"/>
        <charset val="204"/>
      </rPr>
      <t>КМ-5 № 358268</t>
    </r>
  </si>
  <si>
    <t>18.07.2020</t>
  </si>
  <si>
    <t xml:space="preserve">Договорные нагрузки, Гкал/ч,                    Qот=          Qвент.=0.076        Qтех.пот.=           Qгвс=0.136        </t>
  </si>
  <si>
    <t>Договорные нагрузки (ср.час), т/ч,            Gот=          Gвент.=        Gтех.пот.=     Gгвс=2.1     Gгвс.м=</t>
  </si>
  <si>
    <t>Фактические нагрузки:            Gот ф.= т/сут          Gгвс ф.=8.9 т/сут     Qот.ф.= ГКал/мес     Qот.ср.ф.= ГКал/сут</t>
  </si>
  <si>
    <t>Итого с учетом среднемесячной температуры холодной воды  tхв=   15.2 'C</t>
  </si>
  <si>
    <t>Код УУТЭ: 5817</t>
  </si>
  <si>
    <t>0495-4-10/19</t>
  </si>
  <si>
    <t xml:space="preserve">ул. Львовская, 19/2 ИТП 1 </t>
  </si>
  <si>
    <t xml:space="preserve">Схема подключения: Четырёхтрубная  </t>
  </si>
  <si>
    <t>Режим(схема): 3003</t>
  </si>
  <si>
    <r>
      <t xml:space="preserve">Вычислитель: </t>
    </r>
    <r>
      <rPr>
        <b/>
        <sz val="11"/>
        <color indexed="8"/>
        <rFont val="Times New Roman"/>
        <family val="1"/>
        <charset val="204"/>
      </rPr>
      <t>ВКТ-7 № 78160</t>
    </r>
  </si>
  <si>
    <t>14.07.2020</t>
  </si>
  <si>
    <r>
      <t xml:space="preserve"> зима: </t>
    </r>
    <r>
      <rPr>
        <sz val="11"/>
        <color indexed="8"/>
        <rFont val="Times New Roman"/>
        <family val="1"/>
        <charset val="204"/>
      </rPr>
      <t xml:space="preserve"> M2(h1-h2)+Mг(h1-hx) </t>
    </r>
    <r>
      <rPr>
        <b/>
        <sz val="11"/>
        <color indexed="8"/>
        <rFont val="Times New Roman"/>
        <family val="1"/>
        <charset val="204"/>
      </rPr>
      <t xml:space="preserve">   лето:</t>
    </r>
    <r>
      <rPr>
        <sz val="11"/>
        <color indexed="8"/>
        <rFont val="Times New Roman"/>
        <family val="1"/>
        <charset val="204"/>
      </rPr>
      <t xml:space="preserve"> M2(h1-h2)+Mг(h1-hx)</t>
    </r>
  </si>
  <si>
    <t xml:space="preserve">Договорные нагрузки, Гкал/ч,                    Qот=0.4015          Qвент.=        Qтех.пот.=           Qгвс=0.122        </t>
  </si>
  <si>
    <t>Договорные нагрузки (ср.час), т/ч,            Gот=16.06          Gвент.=        Gтех.пот.=     Gгвс=     Gгвс.м=48.72</t>
  </si>
  <si>
    <t>Фактические нагрузки:            Gот ф.=385.4 т/сут          Gгвс ф.=48.72 т/сут     Qот.ф.= ГКал/мес     Qот.ср.ф.= ГКал/сут</t>
  </si>
  <si>
    <t>Итого с учетом среднемесячной температуры холодной воды  tхв=    15.2 'C</t>
  </si>
  <si>
    <t>Заявка №</t>
  </si>
  <si>
    <t>Код УУТЭ: 5819</t>
  </si>
  <si>
    <t xml:space="preserve">ул. Львовская, 19/2 ИТП 2 </t>
  </si>
  <si>
    <r>
      <t xml:space="preserve">Вычислитель: </t>
    </r>
    <r>
      <rPr>
        <b/>
        <sz val="11"/>
        <color indexed="8"/>
        <rFont val="Times New Roman"/>
        <family val="1"/>
        <charset val="204"/>
      </rPr>
      <t>ВКТ-7 № 78129</t>
    </r>
  </si>
  <si>
    <t xml:space="preserve">Договорные нагрузки, Гкал/ч,                    Qот=0.496          Qвент.=        Qтех.пот.=           Qгвс=0.151        </t>
  </si>
  <si>
    <t>Договорные нагрузки (ср.час), т/ч,            Gот=19.84          Gвент.=        Gтех.пот.=     Gгвс=     Gгвс.м=</t>
  </si>
  <si>
    <t>Фактические нагрузки:            Gот ф.=476.16 т/сут          Gгвс ф.=60.48 т/сут     Qот.ф.= ГКал/мес     Qот.ср.ф.= ГКал/сут</t>
  </si>
  <si>
    <t>Итого с учетом среднемесячной температуры холодной воды  tхв=  15.2'C</t>
  </si>
  <si>
    <t>Код УУТЭ: 5821</t>
  </si>
  <si>
    <t xml:space="preserve">ул. Львовская, 21/2 </t>
  </si>
  <si>
    <r>
      <t xml:space="preserve">Вычислитель: </t>
    </r>
    <r>
      <rPr>
        <b/>
        <sz val="11"/>
        <color indexed="8"/>
        <rFont val="Times New Roman"/>
        <family val="1"/>
        <charset val="204"/>
      </rPr>
      <t>ВКТ-7 № 55137</t>
    </r>
  </si>
  <si>
    <t>26.05.2020</t>
  </si>
  <si>
    <t xml:space="preserve">Договорные нагрузки, Гкал/ч,                    Qот=0.3172          Qвент.=        Qтех.пот.=           Qгвс=0.0953        </t>
  </si>
  <si>
    <t>Договорные нагрузки (ср.час), т/ч,            Gот=12.688          Gвент.=        Gтех.пот.=     Gгвс=1.585     Gгвс.м=</t>
  </si>
  <si>
    <t>Фактические нагрузки:            Gот ф.=304.51 т/сут          Gгвс ф.=38.04 т/сут     Qот.ф.= ГКал/мес     Qот.ср.ф.= ГКал/сут</t>
  </si>
  <si>
    <t>Абонент: ООО "Жилкомсервис", тел.:363-02-56</t>
  </si>
  <si>
    <t>Код УУТЭ: 5825</t>
  </si>
  <si>
    <t>1717 от 20.12.2011</t>
  </si>
  <si>
    <t>Схема подключения: Двухтрубная открытая зависимая</t>
  </si>
  <si>
    <t>Режим(схема): ЗИМА</t>
  </si>
  <si>
    <r>
      <t xml:space="preserve">Вычислитель: </t>
    </r>
    <r>
      <rPr>
        <b/>
        <sz val="11"/>
        <color indexed="8"/>
        <rFont val="Times New Roman"/>
        <family val="1"/>
        <charset val="204"/>
      </rPr>
      <t>КМ-5 № 1100942</t>
    </r>
  </si>
  <si>
    <t xml:space="preserve">Договорные нагрузки, Гкал/ч,                    Qот=          Qвент.=        Qтех.пот.=           Qгвс=        </t>
  </si>
  <si>
    <t>Договорные нагрузки (ср.час), т/ч,            Gот=          Gвент.=        Gтех.пот.=     Gгвс=0.3     Gгвс.м=</t>
  </si>
  <si>
    <t>Фактические нагрузки:            Gот ф.= т/сут          Gгвс ф.=0.35 т/сут     Qот.ф.= ГКал/мес     Qот.ср.ф.= ГКал/сут</t>
  </si>
  <si>
    <t xml:space="preserve">ул. Львовская, 27 к.2 ИТП 1 (встройка) ГВС1 </t>
  </si>
  <si>
    <t>Заявка № АКТ по ок. 16-17 гг.</t>
  </si>
  <si>
    <t>Код УУТЭ: 5823</t>
  </si>
  <si>
    <t xml:space="preserve">ул. Львовская, 27/2 ИТП 1, лит. А </t>
  </si>
  <si>
    <r>
      <t xml:space="preserve">Вычислитель: </t>
    </r>
    <r>
      <rPr>
        <b/>
        <sz val="11"/>
        <color indexed="8"/>
        <rFont val="Times New Roman"/>
        <family val="1"/>
        <charset val="204"/>
      </rPr>
      <t>ВКТ-7 № 57209</t>
    </r>
  </si>
  <si>
    <t xml:space="preserve">Договорные нагрузки, Гкал/ч,                    Qот=0.15          Qвент.=        Qтех.пот.=           Qгвс=0.03        </t>
  </si>
  <si>
    <t>Договорные нагрузки (ср.час), т/ч,            Gот=6          Gвент.=        Gтех.пот.=     Gгвс=     Gгвс.м=</t>
  </si>
  <si>
    <t>Фактические нагрузки:            Gот ф.=144 т/сут          Gгвс ф.=12 т/сут     Qот.ф.= ГКал/мес     Qот.ср.ф.= ГКал/сут</t>
  </si>
  <si>
    <t>Код УУТЭ: 5827</t>
  </si>
  <si>
    <t xml:space="preserve">ул. Львовская, 27/2 ИТП 2 </t>
  </si>
  <si>
    <t>ООО "СпецПроект Серис" т. 363-02-57</t>
  </si>
  <si>
    <r>
      <t xml:space="preserve">Вычислитель: </t>
    </r>
    <r>
      <rPr>
        <b/>
        <sz val="11"/>
        <color indexed="8"/>
        <rFont val="Times New Roman"/>
        <family val="1"/>
        <charset val="204"/>
      </rPr>
      <t>ВКТ-7 № 58570</t>
    </r>
  </si>
  <si>
    <t xml:space="preserve">Договорные нагрузки, Гкал/ч,                    Qот=0.207          Qвент.=        Qтех.пот.=           Qгвс=0.084        </t>
  </si>
  <si>
    <t>Договорные нагрузки (ср.час), т/ч,            Gот=8.28          Gвент.=        Gтех.пот.=     Gгвс=     Gгвс.м=</t>
  </si>
  <si>
    <t>Фактические нагрузки:            Gот ф.=198 т/сут          Gгвс ф.=33.6 т/сут     Qот.ф.= ГКал/мес     Qот.ср.ф.= ГКал/сут</t>
  </si>
  <si>
    <t>Код УУТЭ: 5829</t>
  </si>
  <si>
    <t>002-4-11/20</t>
  </si>
  <si>
    <t xml:space="preserve">ул. Львовская, 27/2 ИТП 2 (встройка) ГВС2 </t>
  </si>
  <si>
    <r>
      <t xml:space="preserve">Вычислитель: </t>
    </r>
    <r>
      <rPr>
        <b/>
        <sz val="11"/>
        <color indexed="8"/>
        <rFont val="Times New Roman"/>
        <family val="1"/>
        <charset val="204"/>
      </rPr>
      <t>КМ-5-6 № 1100951</t>
    </r>
  </si>
  <si>
    <t>14.01.2018</t>
  </si>
  <si>
    <t>Договорные нагрузки (ср.час), т/ч,            Gот=          Gвент.=        Gтех.пот.=     Gгвс=0.17     Gгвс.м=</t>
  </si>
  <si>
    <t>Фактические нагрузки:            Gот ф.= т/сут          Gгвс ф.=0.19 т/сут     Qот.ф.= ГКал/мес     Qот.ср.ф.= ГКал/сут</t>
  </si>
  <si>
    <t>Итого с учетом среднемесячной температуры холодной воды  tхв=  15.2 'C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</si>
</sst>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\.mm\.yy\ hh:mm"/>
    <numFmt numFmtId="165" formatCode="0.0"/>
    <numFmt numFmtId="166" formatCode="0.000"/>
  </numFmts>
  <fonts count="41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u/>
      <sz val="10"/>
      <color indexed="12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color indexed="22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u/>
      <sz val="11"/>
      <color indexed="8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9"/>
      <name val="Times New Roman"/>
      <family val="1"/>
      <charset val="204"/>
    </font>
    <font>
      <b/>
      <sz val="9"/>
      <color indexed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/>
    <xf numFmtId="0" fontId="20" fillId="0" borderId="0">
      <alignment horizontal="center"/>
    </xf>
  </cellStyleXfs>
  <cellXfs count="120">
    <xf numFmtId="0" fontId="0" fillId="0" borderId="0" xfId="0"/>
    <xf numFmtId="0" fontId="22" fillId="0" borderId="0" xfId="0" applyFont="1" applyFill="1"/>
    <xf numFmtId="0" fontId="21" fillId="0" borderId="0" xfId="0" applyFont="1" applyFill="1"/>
    <xf numFmtId="0" fontId="23" fillId="0" borderId="0" xfId="0" applyFont="1" applyFill="1"/>
    <xf numFmtId="0" fontId="24" fillId="0" borderId="0" xfId="0" applyFont="1" applyFill="1" applyAlignment="1">
      <alignment horizontal="center"/>
    </xf>
    <xf numFmtId="0" fontId="24" fillId="0" borderId="0" xfId="0" applyFont="1" applyFill="1" applyAlignment="1"/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 horizontal="right"/>
    </xf>
    <xf numFmtId="0" fontId="26" fillId="0" borderId="0" xfId="0" applyFont="1" applyFill="1" applyAlignment="1"/>
    <xf numFmtId="0" fontId="27" fillId="0" borderId="0" xfId="0" applyFont="1" applyFill="1" applyAlignment="1">
      <alignment horizontal="right"/>
    </xf>
    <xf numFmtId="0" fontId="28" fillId="0" borderId="0" xfId="0" applyFont="1" applyFill="1"/>
    <xf numFmtId="0" fontId="21" fillId="0" borderId="0" xfId="0" applyFont="1" applyFill="1" applyAlignment="1">
      <alignment horizontal="right"/>
    </xf>
    <xf numFmtId="0" fontId="29" fillId="0" borderId="0" xfId="0" applyFont="1" applyFill="1"/>
    <xf numFmtId="0" fontId="30" fillId="0" borderId="0" xfId="0" applyFont="1" applyFill="1"/>
    <xf numFmtId="0" fontId="25" fillId="0" borderId="0" xfId="0" applyFont="1" applyFill="1"/>
    <xf numFmtId="0" fontId="21" fillId="0" borderId="0" xfId="0" applyFont="1" applyFill="1" applyAlignment="1">
      <alignment horizontal="center"/>
    </xf>
    <xf numFmtId="0" fontId="22" fillId="0" borderId="0" xfId="0" applyFont="1" applyFill="1" applyAlignment="1"/>
    <xf numFmtId="0" fontId="31" fillId="0" borderId="0" xfId="0" applyFont="1" applyFill="1"/>
    <xf numFmtId="2" fontId="22" fillId="0" borderId="0" xfId="0" applyNumberFormat="1" applyFont="1" applyFill="1"/>
    <xf numFmtId="0" fontId="22" fillId="0" borderId="0" xfId="0" applyFont="1" applyFill="1" applyBorder="1" applyAlignment="1">
      <alignment horizontal="right"/>
    </xf>
    <xf numFmtId="0" fontId="22" fillId="0" borderId="0" xfId="0" applyFont="1" applyFill="1" applyBorder="1"/>
    <xf numFmtId="0" fontId="30" fillId="0" borderId="0" xfId="0" applyFont="1" applyFill="1" applyBorder="1"/>
    <xf numFmtId="0" fontId="21" fillId="0" borderId="0" xfId="0" applyFont="1" applyFill="1" applyBorder="1"/>
    <xf numFmtId="2" fontId="22" fillId="0" borderId="0" xfId="0" applyNumberFormat="1" applyFont="1" applyFill="1" applyBorder="1"/>
    <xf numFmtId="0" fontId="25" fillId="0" borderId="0" xfId="0" applyFont="1" applyFill="1" applyBorder="1" applyAlignment="1">
      <alignment horizontal="center"/>
    </xf>
    <xf numFmtId="0" fontId="32" fillId="0" borderId="0" xfId="0" applyFont="1" applyFill="1"/>
    <xf numFmtId="0" fontId="32" fillId="0" borderId="0" xfId="0" applyFont="1" applyFill="1" applyAlignment="1">
      <alignment horizontal="center"/>
    </xf>
    <xf numFmtId="2" fontId="33" fillId="0" borderId="0" xfId="0" applyNumberFormat="1" applyFont="1" applyFill="1" applyBorder="1"/>
    <xf numFmtId="164" fontId="21" fillId="0" borderId="10" xfId="44" applyNumberFormat="1" applyFont="1" applyFill="1" applyBorder="1" applyAlignment="1">
      <alignment horizontal="center"/>
    </xf>
    <xf numFmtId="164" fontId="21" fillId="0" borderId="11" xfId="44" applyNumberFormat="1" applyFont="1" applyFill="1" applyBorder="1" applyAlignment="1">
      <alignment horizontal="center"/>
    </xf>
    <xf numFmtId="0" fontId="21" fillId="0" borderId="17" xfId="0" applyFont="1" applyFill="1" applyBorder="1" applyAlignment="1">
      <alignment horizontal="center"/>
    </xf>
    <xf numFmtId="0" fontId="21" fillId="0" borderId="18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2" fillId="0" borderId="19" xfId="0" applyFont="1" applyFill="1" applyBorder="1"/>
    <xf numFmtId="0" fontId="22" fillId="0" borderId="20" xfId="0" applyFont="1" applyFill="1" applyBorder="1"/>
    <xf numFmtId="0" fontId="22" fillId="0" borderId="18" xfId="0" applyFont="1" applyFill="1" applyBorder="1" applyAlignment="1">
      <alignment horizontal="center"/>
    </xf>
    <xf numFmtId="0" fontId="31" fillId="0" borderId="0" xfId="42" applyFont="1" applyFill="1"/>
    <xf numFmtId="164" fontId="21" fillId="0" borderId="13" xfId="44" applyNumberFormat="1" applyFont="1" applyFill="1" applyBorder="1" applyAlignment="1">
      <alignment horizontal="center"/>
    </xf>
    <xf numFmtId="164" fontId="21" fillId="0" borderId="21" xfId="44" applyNumberFormat="1" applyFont="1" applyFill="1" applyBorder="1" applyAlignment="1">
      <alignment horizontal="center"/>
    </xf>
    <xf numFmtId="0" fontId="21" fillId="0" borderId="13" xfId="44" applyFont="1" applyFill="1" applyBorder="1" applyAlignment="1">
      <alignment horizontal="center"/>
    </xf>
    <xf numFmtId="0" fontId="21" fillId="0" borderId="22" xfId="44" applyFont="1" applyFill="1" applyBorder="1" applyAlignment="1">
      <alignment horizontal="center"/>
    </xf>
    <xf numFmtId="0" fontId="21" fillId="0" borderId="0" xfId="44" applyFont="1" applyFill="1" applyBorder="1" applyAlignment="1">
      <alignment horizontal="center"/>
    </xf>
    <xf numFmtId="0" fontId="21" fillId="0" borderId="23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24" xfId="0" applyFont="1" applyFill="1" applyBorder="1" applyAlignment="1">
      <alignment horizontal="center"/>
    </xf>
    <xf numFmtId="0" fontId="21" fillId="0" borderId="25" xfId="0" applyFont="1" applyFill="1" applyBorder="1" applyAlignment="1">
      <alignment horizontal="center"/>
    </xf>
    <xf numFmtId="164" fontId="21" fillId="0" borderId="26" xfId="44" applyNumberFormat="1" applyFont="1" applyFill="1" applyBorder="1" applyAlignment="1">
      <alignment horizontal="center"/>
    </xf>
    <xf numFmtId="164" fontId="21" fillId="0" borderId="27" xfId="44" applyNumberFormat="1" applyFont="1" applyFill="1" applyBorder="1" applyAlignment="1">
      <alignment horizontal="center"/>
    </xf>
    <xf numFmtId="0" fontId="21" fillId="0" borderId="26" xfId="44" applyFont="1" applyFill="1" applyBorder="1" applyAlignment="1">
      <alignment horizontal="center"/>
    </xf>
    <xf numFmtId="0" fontId="21" fillId="0" borderId="28" xfId="44" applyFont="1" applyFill="1" applyBorder="1" applyAlignment="1">
      <alignment horizontal="center"/>
    </xf>
    <xf numFmtId="0" fontId="21" fillId="0" borderId="29" xfId="44" applyFont="1" applyFill="1" applyBorder="1" applyAlignment="1">
      <alignment horizontal="center"/>
    </xf>
    <xf numFmtId="0" fontId="21" fillId="0" borderId="30" xfId="0" applyFont="1" applyFill="1" applyBorder="1" applyAlignment="1">
      <alignment horizontal="center"/>
    </xf>
    <xf numFmtId="0" fontId="22" fillId="0" borderId="29" xfId="0" applyFont="1" applyFill="1" applyBorder="1" applyAlignment="1">
      <alignment horizontal="center"/>
    </xf>
    <xf numFmtId="0" fontId="21" fillId="0" borderId="29" xfId="0" applyFont="1" applyFill="1" applyBorder="1" applyAlignment="1">
      <alignment horizontal="center"/>
    </xf>
    <xf numFmtId="0" fontId="21" fillId="0" borderId="31" xfId="0" applyFont="1" applyFill="1" applyBorder="1" applyAlignment="1">
      <alignment horizontal="center"/>
    </xf>
    <xf numFmtId="0" fontId="21" fillId="0" borderId="32" xfId="44" applyFont="1" applyFill="1" applyBorder="1" applyAlignment="1">
      <alignment horizontal="center"/>
    </xf>
    <xf numFmtId="0" fontId="21" fillId="0" borderId="30" xfId="44" applyFont="1" applyFill="1" applyBorder="1" applyAlignment="1">
      <alignment horizontal="center"/>
    </xf>
    <xf numFmtId="0" fontId="22" fillId="0" borderId="0" xfId="0" applyNumberFormat="1" applyFont="1" applyFill="1" applyAlignment="1">
      <alignment horizontal="right"/>
    </xf>
    <xf numFmtId="49" fontId="22" fillId="0" borderId="33" xfId="44" applyNumberFormat="1" applyFont="1" applyFill="1" applyBorder="1" applyAlignment="1">
      <alignment horizontal="left"/>
    </xf>
    <xf numFmtId="2" fontId="22" fillId="0" borderId="34" xfId="44" applyNumberFormat="1" applyFont="1" applyFill="1" applyBorder="1" applyAlignment="1">
      <alignment horizontal="center"/>
    </xf>
    <xf numFmtId="165" fontId="22" fillId="0" borderId="33" xfId="44" applyNumberFormat="1" applyFont="1" applyFill="1" applyBorder="1" applyAlignment="1">
      <alignment horizontal="center"/>
    </xf>
    <xf numFmtId="2" fontId="22" fillId="0" borderId="35" xfId="44" applyNumberFormat="1" applyFont="1" applyFill="1" applyBorder="1" applyAlignment="1">
      <alignment horizontal="center"/>
    </xf>
    <xf numFmtId="166" fontId="22" fillId="0" borderId="35" xfId="44" applyNumberFormat="1" applyFont="1" applyFill="1" applyBorder="1" applyAlignment="1">
      <alignment horizontal="center"/>
    </xf>
    <xf numFmtId="166" fontId="22" fillId="0" borderId="36" xfId="0" applyNumberFormat="1" applyFont="1" applyFill="1" applyBorder="1" applyAlignment="1">
      <alignment horizontal="center"/>
    </xf>
    <xf numFmtId="166" fontId="22" fillId="0" borderId="37" xfId="0" applyNumberFormat="1" applyFont="1" applyFill="1" applyBorder="1" applyAlignment="1">
      <alignment horizontal="center"/>
    </xf>
    <xf numFmtId="165" fontId="22" fillId="0" borderId="35" xfId="44" applyNumberFormat="1" applyFont="1" applyFill="1" applyBorder="1" applyAlignment="1">
      <alignment horizontal="center"/>
    </xf>
    <xf numFmtId="166" fontId="22" fillId="0" borderId="35" xfId="0" applyNumberFormat="1" applyFont="1" applyFill="1" applyBorder="1" applyAlignment="1">
      <alignment horizontal="center"/>
    </xf>
    <xf numFmtId="166" fontId="22" fillId="0" borderId="34" xfId="44" applyNumberFormat="1" applyFont="1" applyFill="1" applyBorder="1" applyAlignment="1">
      <alignment horizontal="center"/>
    </xf>
    <xf numFmtId="166" fontId="22" fillId="0" borderId="38" xfId="44" applyNumberFormat="1" applyFont="1" applyFill="1" applyBorder="1" applyAlignment="1">
      <alignment horizontal="center"/>
    </xf>
    <xf numFmtId="2" fontId="22" fillId="0" borderId="33" xfId="44" applyNumberFormat="1" applyFont="1" applyFill="1" applyBorder="1" applyAlignment="1">
      <alignment horizontal="center"/>
    </xf>
    <xf numFmtId="166" fontId="22" fillId="0" borderId="36" xfId="44" applyNumberFormat="1" applyFont="1" applyFill="1" applyBorder="1" applyAlignment="1">
      <alignment horizontal="center"/>
    </xf>
    <xf numFmtId="166" fontId="22" fillId="0" borderId="38" xfId="0" applyNumberFormat="1" applyFont="1" applyFill="1" applyBorder="1" applyAlignment="1">
      <alignment horizontal="center"/>
    </xf>
    <xf numFmtId="166" fontId="19" fillId="0" borderId="39" xfId="43" applyNumberFormat="1" applyFill="1" applyBorder="1" applyAlignment="1">
      <alignment horizontal="center"/>
    </xf>
    <xf numFmtId="2" fontId="34" fillId="0" borderId="40" xfId="0" applyNumberFormat="1" applyFont="1" applyFill="1" applyBorder="1"/>
    <xf numFmtId="2" fontId="22" fillId="0" borderId="16" xfId="0" applyNumberFormat="1" applyFont="1" applyFill="1" applyBorder="1"/>
    <xf numFmtId="165" fontId="22" fillId="0" borderId="40" xfId="0" applyNumberFormat="1" applyFont="1" applyFill="1" applyBorder="1"/>
    <xf numFmtId="2" fontId="22" fillId="0" borderId="41" xfId="0" applyNumberFormat="1" applyFont="1" applyFill="1" applyBorder="1"/>
    <xf numFmtId="166" fontId="22" fillId="0" borderId="41" xfId="0" applyNumberFormat="1" applyFont="1" applyFill="1" applyBorder="1"/>
    <xf numFmtId="166" fontId="22" fillId="0" borderId="15" xfId="0" applyNumberFormat="1" applyFont="1" applyFill="1" applyBorder="1"/>
    <xf numFmtId="165" fontId="22" fillId="0" borderId="41" xfId="0" applyNumberFormat="1" applyFont="1" applyFill="1" applyBorder="1"/>
    <xf numFmtId="166" fontId="22" fillId="0" borderId="42" xfId="0" applyNumberFormat="1" applyFont="1" applyFill="1" applyBorder="1"/>
    <xf numFmtId="166" fontId="22" fillId="0" borderId="12" xfId="0" applyNumberFormat="1" applyFont="1" applyFill="1" applyBorder="1"/>
    <xf numFmtId="2" fontId="22" fillId="0" borderId="40" xfId="0" applyNumberFormat="1" applyFont="1" applyFill="1" applyBorder="1"/>
    <xf numFmtId="2" fontId="22" fillId="0" borderId="43" xfId="0" applyNumberFormat="1" applyFont="1" applyFill="1" applyBorder="1"/>
    <xf numFmtId="165" fontId="22" fillId="0" borderId="44" xfId="0" applyNumberFormat="1" applyFont="1" applyFill="1" applyBorder="1"/>
    <xf numFmtId="2" fontId="22" fillId="0" borderId="45" xfId="0" applyNumberFormat="1" applyFont="1" applyFill="1" applyBorder="1"/>
    <xf numFmtId="166" fontId="21" fillId="0" borderId="45" xfId="0" applyNumberFormat="1" applyFont="1" applyFill="1" applyBorder="1" applyAlignment="1"/>
    <xf numFmtId="166" fontId="22" fillId="0" borderId="46" xfId="0" applyNumberFormat="1" applyFont="1" applyFill="1" applyBorder="1"/>
    <xf numFmtId="2" fontId="22" fillId="0" borderId="47" xfId="0" applyNumberFormat="1" applyFont="1" applyFill="1" applyBorder="1"/>
    <xf numFmtId="166" fontId="21" fillId="0" borderId="45" xfId="0" applyNumberFormat="1" applyFont="1" applyFill="1" applyBorder="1"/>
    <xf numFmtId="166" fontId="22" fillId="0" borderId="45" xfId="0" applyNumberFormat="1" applyFont="1" applyFill="1" applyBorder="1"/>
    <xf numFmtId="2" fontId="22" fillId="0" borderId="44" xfId="0" applyNumberFormat="1" applyFont="1" applyFill="1" applyBorder="1"/>
    <xf numFmtId="2" fontId="21" fillId="0" borderId="48" xfId="0" applyNumberFormat="1" applyFont="1" applyFill="1" applyBorder="1"/>
    <xf numFmtId="166" fontId="21" fillId="0" borderId="46" xfId="0" applyNumberFormat="1" applyFont="1" applyFill="1" applyBorder="1"/>
    <xf numFmtId="2" fontId="32" fillId="0" borderId="0" xfId="0" applyNumberFormat="1" applyFont="1" applyFill="1"/>
    <xf numFmtId="2" fontId="35" fillId="0" borderId="0" xfId="0" applyNumberFormat="1" applyFont="1" applyFill="1" applyBorder="1"/>
    <xf numFmtId="2" fontId="35" fillId="0" borderId="0" xfId="0" applyNumberFormat="1" applyFont="1" applyFill="1" applyBorder="1" applyAlignment="1">
      <alignment horizontal="right"/>
    </xf>
    <xf numFmtId="166" fontId="36" fillId="0" borderId="0" xfId="0" applyNumberFormat="1" applyFont="1" applyFill="1" applyBorder="1" applyAlignment="1">
      <alignment horizontal="right"/>
    </xf>
    <xf numFmtId="166" fontId="32" fillId="0" borderId="0" xfId="0" applyNumberFormat="1" applyFont="1" applyFill="1" applyBorder="1"/>
    <xf numFmtId="2" fontId="32" fillId="0" borderId="0" xfId="0" applyNumberFormat="1" applyFont="1" applyFill="1" applyBorder="1"/>
    <xf numFmtId="2" fontId="36" fillId="0" borderId="0" xfId="0" applyNumberFormat="1" applyFont="1" applyFill="1" applyBorder="1" applyAlignment="1">
      <alignment horizontal="right"/>
    </xf>
    <xf numFmtId="166" fontId="37" fillId="0" borderId="0" xfId="0" applyNumberFormat="1" applyFont="1" applyFill="1" applyBorder="1"/>
    <xf numFmtId="166" fontId="22" fillId="0" borderId="0" xfId="0" applyNumberFormat="1" applyFont="1" applyFill="1" applyBorder="1"/>
    <xf numFmtId="166" fontId="38" fillId="0" borderId="0" xfId="0" applyNumberFormat="1" applyFont="1" applyFill="1" applyBorder="1"/>
    <xf numFmtId="0" fontId="38" fillId="0" borderId="0" xfId="0" applyFont="1" applyFill="1"/>
    <xf numFmtId="2" fontId="38" fillId="0" borderId="0" xfId="0" applyNumberFormat="1" applyFont="1" applyFill="1"/>
    <xf numFmtId="2" fontId="38" fillId="0" borderId="0" xfId="0" applyNumberFormat="1" applyFont="1" applyFill="1" applyBorder="1"/>
    <xf numFmtId="0" fontId="39" fillId="0" borderId="0" xfId="0" applyFont="1" applyFill="1"/>
    <xf numFmtId="2" fontId="39" fillId="0" borderId="0" xfId="0" applyNumberFormat="1" applyFont="1" applyFill="1"/>
    <xf numFmtId="2" fontId="27" fillId="0" borderId="0" xfId="0" applyNumberFormat="1" applyFont="1" applyFill="1" applyBorder="1"/>
    <xf numFmtId="166" fontId="40" fillId="0" borderId="0" xfId="0" applyNumberFormat="1" applyFont="1" applyFill="1" applyBorder="1"/>
    <xf numFmtId="166" fontId="27" fillId="0" borderId="0" xfId="0" applyNumberFormat="1" applyFont="1" applyFill="1" applyBorder="1"/>
    <xf numFmtId="2" fontId="40" fillId="0" borderId="0" xfId="0" applyNumberFormat="1" applyFont="1" applyFill="1" applyBorder="1"/>
    <xf numFmtId="2" fontId="39" fillId="0" borderId="0" xfId="0" applyNumberFormat="1" applyFont="1" applyFill="1" applyBorder="1"/>
    <xf numFmtId="165" fontId="32" fillId="0" borderId="0" xfId="0" applyNumberFormat="1" applyFont="1" applyFill="1" applyBorder="1"/>
    <xf numFmtId="0" fontId="22" fillId="0" borderId="0" xfId="0" applyFont="1" applyFill="1" applyBorder="1" applyAlignment="1"/>
    <xf numFmtId="0" fontId="25" fillId="0" borderId="0" xfId="0" applyFont="1" applyFill="1" applyAlignment="1">
      <alignment horizontal="center"/>
    </xf>
    <xf numFmtId="0" fontId="21" fillId="0" borderId="14" xfId="0" applyFont="1" applyFill="1" applyBorder="1" applyAlignment="1">
      <alignment horizontal="center"/>
    </xf>
    <xf numFmtId="0" fontId="21" fillId="0" borderId="16" xfId="0" applyFont="1" applyFill="1" applyBorder="1" applyAlignment="1">
      <alignment horizontal="center"/>
    </xf>
    <xf numFmtId="0" fontId="21" fillId="0" borderId="15" xfId="0" applyFont="1" applyFill="1" applyBorder="1" applyAlignment="1">
      <alignment horizontal="center"/>
    </xf>
  </cellXfs>
  <cellStyles count="45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Гиперссылка" xfId="42" builtinId="8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2" xfId="43"/>
    <cellStyle name="Обычный_Шаблон" xfId="44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14"/>
  <sheetViews>
    <sheetView view="pageBreakPreview" topLeftCell="A4" zoomScale="75" zoomScaleNormal="70" zoomScaleSheetLayoutView="75" workbookViewId="0">
      <selection activeCell="M104" sqref="M104"/>
    </sheetView>
  </sheetViews>
  <sheetFormatPr defaultRowHeight="14.25" customHeight="1" x14ac:dyDescent="0.25"/>
  <cols>
    <col min="1" max="1" width="1.85546875" style="1" customWidth="1"/>
    <col min="2" max="2" width="10.140625" style="1" customWidth="1"/>
    <col min="3" max="3" width="6.140625" style="1" customWidth="1"/>
    <col min="4" max="4" width="6.28515625" style="1" customWidth="1"/>
    <col min="5" max="6" width="8.7109375" style="1" customWidth="1"/>
    <col min="7" max="7" width="10" style="1" customWidth="1"/>
    <col min="8" max="8" width="9.85546875" style="1" customWidth="1"/>
    <col min="9" max="9" width="8.7109375" style="1" hidden="1" customWidth="1"/>
    <col min="10" max="10" width="6.140625" style="1" customWidth="1"/>
    <col min="11" max="12" width="8.7109375" style="1" customWidth="1"/>
    <col min="13" max="13" width="10" style="1" customWidth="1"/>
    <col min="14" max="14" width="9.7109375" style="1" customWidth="1"/>
    <col min="15" max="15" width="9.7109375" style="1" hidden="1" customWidth="1"/>
    <col min="16" max="16" width="9.7109375" style="1" customWidth="1"/>
    <col min="17" max="17" width="8.7109375" style="1" customWidth="1"/>
    <col min="18" max="20" width="9.7109375" style="1" customWidth="1"/>
    <col min="21" max="257" width="8.7109375" style="1" customWidth="1"/>
    <col min="258" max="16384" width="9.140625" style="1"/>
  </cols>
  <sheetData>
    <row r="1" spans="1:23" ht="15" customHeight="1" x14ac:dyDescent="0.25">
      <c r="A1" s="2"/>
      <c r="B1" s="3"/>
      <c r="C1" s="2"/>
      <c r="E1" s="4"/>
      <c r="G1" s="5"/>
      <c r="H1" s="5"/>
      <c r="I1" s="5"/>
      <c r="J1" s="5"/>
      <c r="K1" s="5"/>
      <c r="L1" s="5"/>
      <c r="M1" s="5"/>
      <c r="N1" s="5"/>
      <c r="O1" s="4"/>
      <c r="R1" s="2"/>
      <c r="S1" s="2"/>
      <c r="T1" s="2"/>
      <c r="U1" s="6"/>
      <c r="V1" s="7" t="s">
        <v>0</v>
      </c>
      <c r="W1" s="6"/>
    </row>
    <row r="2" spans="1:23" ht="18.75" customHeight="1" x14ac:dyDescent="0.3">
      <c r="A2" s="2"/>
      <c r="B2" s="116" t="s">
        <v>1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8"/>
      <c r="R2" s="8"/>
      <c r="S2" s="8"/>
      <c r="T2" s="2"/>
      <c r="U2" s="6"/>
      <c r="V2" s="9" t="s">
        <v>2</v>
      </c>
      <c r="W2" s="6"/>
    </row>
    <row r="3" spans="1:23" ht="18" customHeight="1" x14ac:dyDescent="0.3">
      <c r="B3" s="10" t="s">
        <v>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Q3" s="2"/>
      <c r="R3" s="2"/>
      <c r="S3" s="2"/>
      <c r="T3" s="2"/>
      <c r="U3" s="6"/>
      <c r="V3" s="11" t="s">
        <v>4</v>
      </c>
      <c r="W3" s="6"/>
    </row>
    <row r="4" spans="1:23" ht="18" customHeight="1" x14ac:dyDescent="0.3">
      <c r="B4" s="12" t="s">
        <v>5</v>
      </c>
      <c r="C4" s="13"/>
      <c r="D4" s="14" t="s">
        <v>6</v>
      </c>
      <c r="N4" s="2"/>
      <c r="O4" s="2"/>
      <c r="Q4" s="13"/>
      <c r="R4" s="2"/>
      <c r="S4" s="2"/>
      <c r="T4" s="2"/>
      <c r="V4" s="11" t="s">
        <v>7</v>
      </c>
    </row>
    <row r="5" spans="1:23" ht="18" customHeight="1" x14ac:dyDescent="0.3">
      <c r="B5" s="12" t="s">
        <v>8</v>
      </c>
      <c r="D5" s="14" t="s">
        <v>9</v>
      </c>
      <c r="E5" s="2"/>
      <c r="H5" s="15"/>
      <c r="I5" s="15"/>
      <c r="J5" s="15"/>
      <c r="K5" s="15"/>
      <c r="M5" s="15"/>
      <c r="N5" s="15"/>
      <c r="O5" s="15"/>
      <c r="P5" s="15"/>
      <c r="V5" s="7" t="s">
        <v>10</v>
      </c>
    </row>
    <row r="6" spans="1:23" ht="20.25" customHeight="1" x14ac:dyDescent="0.25">
      <c r="B6" s="16" t="s">
        <v>11</v>
      </c>
      <c r="F6" s="1" t="s">
        <v>12</v>
      </c>
      <c r="P6" s="17"/>
      <c r="Q6" s="18"/>
      <c r="R6" s="18"/>
      <c r="S6" s="18"/>
      <c r="T6" s="18"/>
      <c r="V6" s="19" t="s">
        <v>13</v>
      </c>
    </row>
    <row r="7" spans="1:23" s="20" customFormat="1" ht="18.75" customHeight="1" x14ac:dyDescent="0.3">
      <c r="B7" s="20" t="s">
        <v>14</v>
      </c>
      <c r="C7" s="21"/>
      <c r="L7" s="22"/>
      <c r="Q7" s="23"/>
      <c r="R7" s="23"/>
      <c r="S7" s="23"/>
      <c r="T7" s="23"/>
      <c r="V7" s="24" t="s">
        <v>15</v>
      </c>
    </row>
    <row r="8" spans="1:23" ht="15" customHeight="1" x14ac:dyDescent="0.25">
      <c r="B8" s="20" t="s">
        <v>16</v>
      </c>
      <c r="E8" s="2"/>
      <c r="J8" s="2"/>
      <c r="M8" s="2"/>
      <c r="V8" s="7" t="s">
        <v>17</v>
      </c>
      <c r="W8" s="6"/>
    </row>
    <row r="9" spans="1:23" ht="15" customHeight="1" x14ac:dyDescent="0.25">
      <c r="B9" s="1" t="s">
        <v>18</v>
      </c>
      <c r="C9" s="2"/>
      <c r="E9" s="2"/>
      <c r="I9" s="2"/>
      <c r="J9" s="2"/>
      <c r="K9" s="1" t="s">
        <v>19</v>
      </c>
      <c r="N9" s="1" t="s">
        <v>20</v>
      </c>
      <c r="T9" s="2" t="s">
        <v>21</v>
      </c>
      <c r="U9" s="6"/>
      <c r="V9" s="6"/>
      <c r="W9" s="6"/>
    </row>
    <row r="10" spans="1:23" ht="14.25" customHeight="1" x14ac:dyDescent="0.25">
      <c r="D10" s="16" t="s">
        <v>22</v>
      </c>
      <c r="H10" s="1" t="s">
        <v>23</v>
      </c>
      <c r="K10" s="1" t="s">
        <v>24</v>
      </c>
      <c r="P10" s="1" t="s">
        <v>25</v>
      </c>
      <c r="T10" s="1" t="s">
        <v>26</v>
      </c>
      <c r="U10" s="6"/>
      <c r="V10" s="6"/>
      <c r="W10" s="6"/>
    </row>
    <row r="11" spans="1:23" s="25" customFormat="1" ht="12" customHeight="1" x14ac:dyDescent="0.2">
      <c r="T11" s="26"/>
      <c r="U11" s="26"/>
      <c r="V11" s="26"/>
    </row>
    <row r="12" spans="1:23" ht="15" customHeight="1" x14ac:dyDescent="0.25">
      <c r="B12" s="20" t="s">
        <v>27</v>
      </c>
      <c r="C12" s="20"/>
      <c r="D12" s="20"/>
      <c r="E12" s="2" t="s">
        <v>28</v>
      </c>
      <c r="P12" s="2"/>
      <c r="T12" s="6"/>
      <c r="U12" s="6"/>
      <c r="V12" s="6"/>
    </row>
    <row r="13" spans="1:23" ht="15" customHeight="1" x14ac:dyDescent="0.25">
      <c r="B13" s="20" t="s">
        <v>29</v>
      </c>
      <c r="C13" s="20"/>
      <c r="D13" s="20"/>
      <c r="T13" s="6"/>
      <c r="U13" s="6"/>
      <c r="V13" s="6"/>
    </row>
    <row r="14" spans="1:23" ht="15" customHeight="1" x14ac:dyDescent="0.25">
      <c r="B14" s="20" t="s">
        <v>30</v>
      </c>
      <c r="C14" s="20"/>
      <c r="D14" s="20"/>
      <c r="T14" s="6"/>
      <c r="U14" s="6"/>
      <c r="V14" s="6"/>
    </row>
    <row r="15" spans="1:23" ht="15" customHeight="1" x14ac:dyDescent="0.25">
      <c r="B15" s="20" t="s">
        <v>31</v>
      </c>
      <c r="C15" s="20"/>
      <c r="D15" s="20"/>
      <c r="R15" s="6"/>
      <c r="S15" s="6"/>
      <c r="T15" s="6"/>
      <c r="U15" s="6"/>
    </row>
    <row r="16" spans="1:23" ht="15" customHeight="1" x14ac:dyDescent="0.25">
      <c r="B16" s="20" t="s">
        <v>32</v>
      </c>
      <c r="C16" s="20"/>
      <c r="D16" s="20"/>
      <c r="R16" s="6"/>
      <c r="S16" s="6"/>
      <c r="T16" s="6"/>
      <c r="U16" s="6"/>
    </row>
    <row r="17" spans="1:21" ht="14.25" customHeight="1" x14ac:dyDescent="0.25">
      <c r="B17" s="20" t="s">
        <v>33</v>
      </c>
      <c r="C17" s="20"/>
      <c r="D17" s="20"/>
      <c r="R17" s="6"/>
      <c r="S17" s="6"/>
      <c r="T17" s="6"/>
      <c r="U17" s="6"/>
    </row>
    <row r="18" spans="1:21" ht="2.25" customHeight="1" x14ac:dyDescent="0.25">
      <c r="B18" s="20"/>
      <c r="C18" s="20"/>
      <c r="D18" s="20"/>
      <c r="R18" s="6"/>
      <c r="S18" s="6"/>
      <c r="T18" s="6"/>
      <c r="U18" s="6"/>
    </row>
    <row r="19" spans="1:21" ht="2.25" customHeight="1" x14ac:dyDescent="0.25">
      <c r="B19" s="20"/>
      <c r="C19" s="20"/>
      <c r="D19" s="20"/>
      <c r="R19" s="6"/>
      <c r="S19" s="6"/>
      <c r="T19" s="6"/>
      <c r="U19" s="6"/>
    </row>
    <row r="20" spans="1:21" ht="2.25" customHeight="1" thickBot="1" x14ac:dyDescent="0.3">
      <c r="B20" s="27" t="s">
        <v>34</v>
      </c>
      <c r="C20" s="27">
        <v>0</v>
      </c>
      <c r="D20" s="20"/>
      <c r="R20" s="6"/>
      <c r="S20" s="6"/>
      <c r="T20" s="6"/>
      <c r="U20" s="6"/>
    </row>
    <row r="21" spans="1:21" ht="10.5" hidden="1" customHeight="1" x14ac:dyDescent="0.25">
      <c r="B21" s="20"/>
      <c r="C21" s="20"/>
      <c r="D21" s="20" t="str">
        <f>IF((H23="Q3,"),#REF!,IF((H23="Q1,"),#REF!,"-"))</f>
        <v>-</v>
      </c>
      <c r="J21" s="20" t="str">
        <f>IF((N23="Q4,"),#REF!,IF((N23="Q2,"),#REF!,"-"))</f>
        <v>-</v>
      </c>
      <c r="R21" s="6"/>
      <c r="S21" s="6"/>
      <c r="T21" s="6"/>
      <c r="U21" s="6"/>
    </row>
    <row r="22" spans="1:21" ht="15" customHeight="1" x14ac:dyDescent="0.25">
      <c r="B22" s="28"/>
      <c r="C22" s="29"/>
      <c r="D22" s="117" t="s">
        <v>35</v>
      </c>
      <c r="E22" s="118"/>
      <c r="F22" s="118"/>
      <c r="G22" s="118"/>
      <c r="H22" s="119"/>
      <c r="I22" s="30"/>
      <c r="J22" s="117" t="s">
        <v>36</v>
      </c>
      <c r="K22" s="118"/>
      <c r="L22" s="118"/>
      <c r="M22" s="118"/>
      <c r="N22" s="119"/>
      <c r="O22" s="30"/>
      <c r="P22" s="31"/>
      <c r="Q22" s="32"/>
      <c r="R22" s="33"/>
      <c r="S22" s="34"/>
      <c r="T22" s="35"/>
    </row>
    <row r="23" spans="1:21" ht="15" customHeight="1" x14ac:dyDescent="0.25">
      <c r="A23" s="36"/>
      <c r="B23" s="37" t="s">
        <v>37</v>
      </c>
      <c r="C23" s="38" t="s">
        <v>38</v>
      </c>
      <c r="D23" s="39" t="str">
        <f>CONCATENATE("fG",RIGHT(LEFT(H23,2),1),",")</f>
        <v>fG3,</v>
      </c>
      <c r="E23" s="40" t="s">
        <v>39</v>
      </c>
      <c r="F23" s="41" t="s">
        <v>40</v>
      </c>
      <c r="G23" s="40" t="s">
        <v>41</v>
      </c>
      <c r="H23" s="42" t="s">
        <v>42</v>
      </c>
      <c r="I23" s="20"/>
      <c r="J23" s="39" t="str">
        <f>CONCATENATE("fG",RIGHT(LEFT(N23,2),1),",")</f>
        <v>fG4,</v>
      </c>
      <c r="K23" s="40" t="s">
        <v>43</v>
      </c>
      <c r="L23" s="41" t="s">
        <v>44</v>
      </c>
      <c r="M23" s="40" t="s">
        <v>45</v>
      </c>
      <c r="N23" s="42" t="s">
        <v>46</v>
      </c>
      <c r="O23" s="43"/>
      <c r="P23" s="44" t="s">
        <v>47</v>
      </c>
      <c r="Q23" s="39" t="s">
        <v>48</v>
      </c>
      <c r="R23" s="45" t="str">
        <f>IF(R24="м.куб","dV","dM")</f>
        <v>dM</v>
      </c>
      <c r="S23" s="42" t="s">
        <v>49</v>
      </c>
      <c r="T23" s="44" t="s">
        <v>50</v>
      </c>
    </row>
    <row r="24" spans="1:21" ht="15.75" customHeight="1" thickBot="1" x14ac:dyDescent="0.3">
      <c r="B24" s="46"/>
      <c r="C24" s="47"/>
      <c r="D24" s="48" t="s">
        <v>51</v>
      </c>
      <c r="E24" s="49" t="s">
        <v>52</v>
      </c>
      <c r="F24" s="50" t="s">
        <v>53</v>
      </c>
      <c r="G24" s="49" t="s">
        <v>54</v>
      </c>
      <c r="H24" s="51" t="s">
        <v>55</v>
      </c>
      <c r="I24" s="52" t="s">
        <v>56</v>
      </c>
      <c r="J24" s="48" t="s">
        <v>51</v>
      </c>
      <c r="K24" s="49" t="s">
        <v>52</v>
      </c>
      <c r="L24" s="50" t="s">
        <v>53</v>
      </c>
      <c r="M24" s="49" t="s">
        <v>54</v>
      </c>
      <c r="N24" s="51" t="s">
        <v>55</v>
      </c>
      <c r="O24" s="53" t="s">
        <v>57</v>
      </c>
      <c r="P24" s="54" t="s">
        <v>58</v>
      </c>
      <c r="Q24" s="48" t="s">
        <v>59</v>
      </c>
      <c r="R24" s="55" t="str">
        <f>G24</f>
        <v/>
      </c>
      <c r="S24" s="56" t="s">
        <v>55</v>
      </c>
      <c r="T24" s="54" t="s">
        <v>60</v>
      </c>
    </row>
    <row r="25" spans="1:21" ht="14.25" customHeight="1" x14ac:dyDescent="0.25">
      <c r="A25" s="57"/>
      <c r="B25" s="58" t="s">
        <v>61</v>
      </c>
      <c r="C25" s="59">
        <v>24</v>
      </c>
      <c r="D25" s="60" t="s">
        <v>62</v>
      </c>
      <c r="E25" s="61">
        <v>63.72</v>
      </c>
      <c r="F25" s="61">
        <v>4</v>
      </c>
      <c r="G25" s="62">
        <v>75.843999999999994</v>
      </c>
      <c r="H25" s="63">
        <v>77.281000000000006</v>
      </c>
      <c r="I25" s="64"/>
      <c r="J25" s="65" t="s">
        <v>62</v>
      </c>
      <c r="K25" s="61">
        <v>58.97</v>
      </c>
      <c r="L25" s="61">
        <v>3.2</v>
      </c>
      <c r="M25" s="62">
        <v>67.025999999999996</v>
      </c>
      <c r="N25" s="66">
        <v>68.126000000000005</v>
      </c>
      <c r="O25" s="67"/>
      <c r="P25" s="68" t="s">
        <v>62</v>
      </c>
      <c r="Q25" s="69">
        <f t="shared" ref="Q25:Q56" si="0">IF(OR(E25="",E25="-",K25="",K25="-"),"",E25-K25)</f>
        <v>4.75</v>
      </c>
      <c r="R25" s="70">
        <f t="shared" ref="R25:R51" si="1">G25-M25</f>
        <v>8.8179999999999978</v>
      </c>
      <c r="S25" s="70">
        <f t="shared" ref="S25:S51" si="2">H25-N25</f>
        <v>9.1550000000000011</v>
      </c>
      <c r="T25" s="71">
        <v>0.88100000000000001</v>
      </c>
    </row>
    <row r="26" spans="1:21" ht="14.25" customHeight="1" x14ac:dyDescent="0.25">
      <c r="A26" s="18"/>
      <c r="B26" s="58" t="s">
        <v>63</v>
      </c>
      <c r="C26" s="59">
        <v>24</v>
      </c>
      <c r="D26" s="60" t="s">
        <v>62</v>
      </c>
      <c r="E26" s="61">
        <v>63.72</v>
      </c>
      <c r="F26" s="61">
        <v>4</v>
      </c>
      <c r="G26" s="62">
        <v>75.843999999999994</v>
      </c>
      <c r="H26" s="63">
        <v>77.281000000000006</v>
      </c>
      <c r="I26" s="64"/>
      <c r="J26" s="65" t="s">
        <v>62</v>
      </c>
      <c r="K26" s="61">
        <v>58.97</v>
      </c>
      <c r="L26" s="61">
        <v>3.2</v>
      </c>
      <c r="M26" s="62">
        <v>67.025999999999996</v>
      </c>
      <c r="N26" s="66">
        <v>68.126000000000005</v>
      </c>
      <c r="O26" s="67"/>
      <c r="P26" s="68" t="s">
        <v>62</v>
      </c>
      <c r="Q26" s="69">
        <f t="shared" si="0"/>
        <v>4.75</v>
      </c>
      <c r="R26" s="70">
        <f t="shared" si="1"/>
        <v>8.8179999999999978</v>
      </c>
      <c r="S26" s="70">
        <f t="shared" si="2"/>
        <v>9.1550000000000011</v>
      </c>
      <c r="T26" s="71">
        <v>0.88100000000000001</v>
      </c>
    </row>
    <row r="27" spans="1:21" ht="14.25" customHeight="1" x14ac:dyDescent="0.25">
      <c r="A27" s="18"/>
      <c r="B27" s="58" t="s">
        <v>64</v>
      </c>
      <c r="C27" s="59">
        <v>24</v>
      </c>
      <c r="D27" s="60" t="s">
        <v>62</v>
      </c>
      <c r="E27" s="61">
        <v>63.72</v>
      </c>
      <c r="F27" s="61">
        <v>4</v>
      </c>
      <c r="G27" s="62">
        <v>75.843999999999994</v>
      </c>
      <c r="H27" s="63">
        <v>77.281000000000006</v>
      </c>
      <c r="I27" s="64"/>
      <c r="J27" s="65" t="s">
        <v>62</v>
      </c>
      <c r="K27" s="61">
        <v>58.97</v>
      </c>
      <c r="L27" s="61">
        <v>3.2</v>
      </c>
      <c r="M27" s="62">
        <v>67.025999999999996</v>
      </c>
      <c r="N27" s="66">
        <v>68.126000000000005</v>
      </c>
      <c r="O27" s="67"/>
      <c r="P27" s="68" t="s">
        <v>62</v>
      </c>
      <c r="Q27" s="69">
        <f t="shared" si="0"/>
        <v>4.75</v>
      </c>
      <c r="R27" s="70">
        <f t="shared" si="1"/>
        <v>8.8179999999999978</v>
      </c>
      <c r="S27" s="70">
        <f t="shared" si="2"/>
        <v>9.1550000000000011</v>
      </c>
      <c r="T27" s="71">
        <v>0.88100000000000001</v>
      </c>
    </row>
    <row r="28" spans="1:21" ht="14.25" customHeight="1" x14ac:dyDescent="0.25">
      <c r="A28" s="18"/>
      <c r="B28" s="58" t="s">
        <v>65</v>
      </c>
      <c r="C28" s="59">
        <v>24</v>
      </c>
      <c r="D28" s="60" t="s">
        <v>62</v>
      </c>
      <c r="E28" s="61">
        <v>63.72</v>
      </c>
      <c r="F28" s="61">
        <v>4</v>
      </c>
      <c r="G28" s="62">
        <v>75.843999999999994</v>
      </c>
      <c r="H28" s="63">
        <v>77.281000000000006</v>
      </c>
      <c r="I28" s="64"/>
      <c r="J28" s="65" t="s">
        <v>62</v>
      </c>
      <c r="K28" s="61">
        <v>58.97</v>
      </c>
      <c r="L28" s="61">
        <v>3.2</v>
      </c>
      <c r="M28" s="62">
        <v>67.025999999999996</v>
      </c>
      <c r="N28" s="66">
        <v>68.126000000000005</v>
      </c>
      <c r="O28" s="67"/>
      <c r="P28" s="68" t="s">
        <v>62</v>
      </c>
      <c r="Q28" s="69">
        <f t="shared" si="0"/>
        <v>4.75</v>
      </c>
      <c r="R28" s="70">
        <f t="shared" si="1"/>
        <v>8.8179999999999978</v>
      </c>
      <c r="S28" s="70">
        <f t="shared" si="2"/>
        <v>9.1550000000000011</v>
      </c>
      <c r="T28" s="71">
        <v>0.88100000000000001</v>
      </c>
    </row>
    <row r="29" spans="1:21" ht="14.25" customHeight="1" x14ac:dyDescent="0.25">
      <c r="A29" s="18"/>
      <c r="B29" s="58" t="s">
        <v>66</v>
      </c>
      <c r="C29" s="59">
        <v>24</v>
      </c>
      <c r="D29" s="60" t="s">
        <v>62</v>
      </c>
      <c r="E29" s="61">
        <v>63.72</v>
      </c>
      <c r="F29" s="61">
        <v>4</v>
      </c>
      <c r="G29" s="62">
        <v>75.843999999999994</v>
      </c>
      <c r="H29" s="63">
        <v>77.281000000000006</v>
      </c>
      <c r="I29" s="64"/>
      <c r="J29" s="65" t="s">
        <v>62</v>
      </c>
      <c r="K29" s="61">
        <v>58.97</v>
      </c>
      <c r="L29" s="61">
        <v>3.2</v>
      </c>
      <c r="M29" s="62">
        <v>67.025999999999996</v>
      </c>
      <c r="N29" s="66">
        <v>68.126000000000005</v>
      </c>
      <c r="O29" s="67"/>
      <c r="P29" s="68" t="s">
        <v>62</v>
      </c>
      <c r="Q29" s="69">
        <f t="shared" si="0"/>
        <v>4.75</v>
      </c>
      <c r="R29" s="70">
        <f t="shared" si="1"/>
        <v>8.8179999999999978</v>
      </c>
      <c r="S29" s="70">
        <f t="shared" si="2"/>
        <v>9.1550000000000011</v>
      </c>
      <c r="T29" s="71">
        <v>0.88100000000000001</v>
      </c>
    </row>
    <row r="30" spans="1:21" ht="14.25" customHeight="1" x14ac:dyDescent="0.25">
      <c r="A30" s="18"/>
      <c r="B30" s="58" t="s">
        <v>67</v>
      </c>
      <c r="C30" s="59">
        <v>24</v>
      </c>
      <c r="D30" s="60" t="s">
        <v>62</v>
      </c>
      <c r="E30" s="61">
        <v>63.72</v>
      </c>
      <c r="F30" s="61">
        <v>4</v>
      </c>
      <c r="G30" s="62">
        <v>75.843999999999994</v>
      </c>
      <c r="H30" s="63">
        <v>77.281000000000006</v>
      </c>
      <c r="I30" s="64"/>
      <c r="J30" s="65" t="s">
        <v>62</v>
      </c>
      <c r="K30" s="61">
        <v>58.97</v>
      </c>
      <c r="L30" s="61">
        <v>3.2</v>
      </c>
      <c r="M30" s="62">
        <v>67.025999999999996</v>
      </c>
      <c r="N30" s="66">
        <v>68.126000000000005</v>
      </c>
      <c r="O30" s="67"/>
      <c r="P30" s="68" t="s">
        <v>62</v>
      </c>
      <c r="Q30" s="69">
        <f t="shared" si="0"/>
        <v>4.75</v>
      </c>
      <c r="R30" s="70">
        <f t="shared" si="1"/>
        <v>8.8179999999999978</v>
      </c>
      <c r="S30" s="70">
        <f t="shared" si="2"/>
        <v>9.1550000000000011</v>
      </c>
      <c r="T30" s="71">
        <v>0.88100000000000001</v>
      </c>
    </row>
    <row r="31" spans="1:21" ht="14.25" customHeight="1" x14ac:dyDescent="0.25">
      <c r="A31" s="18"/>
      <c r="B31" s="58" t="s">
        <v>68</v>
      </c>
      <c r="C31" s="59">
        <v>24</v>
      </c>
      <c r="D31" s="60" t="s">
        <v>62</v>
      </c>
      <c r="E31" s="61">
        <v>63.72</v>
      </c>
      <c r="F31" s="61">
        <v>4</v>
      </c>
      <c r="G31" s="62">
        <v>75.843999999999994</v>
      </c>
      <c r="H31" s="63">
        <v>77.281000000000006</v>
      </c>
      <c r="I31" s="64"/>
      <c r="J31" s="65" t="s">
        <v>62</v>
      </c>
      <c r="K31" s="61">
        <v>58.97</v>
      </c>
      <c r="L31" s="61">
        <v>3.2</v>
      </c>
      <c r="M31" s="62">
        <v>67.025999999999996</v>
      </c>
      <c r="N31" s="66">
        <v>68.126000000000005</v>
      </c>
      <c r="O31" s="67"/>
      <c r="P31" s="68" t="s">
        <v>62</v>
      </c>
      <c r="Q31" s="69">
        <f t="shared" si="0"/>
        <v>4.75</v>
      </c>
      <c r="R31" s="70">
        <f t="shared" si="1"/>
        <v>8.8179999999999978</v>
      </c>
      <c r="S31" s="70">
        <f t="shared" si="2"/>
        <v>9.1550000000000011</v>
      </c>
      <c r="T31" s="71">
        <v>0.88100000000000001</v>
      </c>
    </row>
    <row r="32" spans="1:21" ht="14.25" customHeight="1" x14ac:dyDescent="0.25">
      <c r="A32" s="18"/>
      <c r="B32" s="58" t="s">
        <v>69</v>
      </c>
      <c r="C32" s="59">
        <v>24</v>
      </c>
      <c r="D32" s="60" t="s">
        <v>62</v>
      </c>
      <c r="E32" s="61">
        <v>63.72</v>
      </c>
      <c r="F32" s="61">
        <v>4</v>
      </c>
      <c r="G32" s="62">
        <v>75.843999999999994</v>
      </c>
      <c r="H32" s="63">
        <v>77.281000000000006</v>
      </c>
      <c r="I32" s="64"/>
      <c r="J32" s="65" t="s">
        <v>62</v>
      </c>
      <c r="K32" s="61">
        <v>58.97</v>
      </c>
      <c r="L32" s="61">
        <v>3.2</v>
      </c>
      <c r="M32" s="62">
        <v>67.025999999999996</v>
      </c>
      <c r="N32" s="66">
        <v>68.126000000000005</v>
      </c>
      <c r="O32" s="67"/>
      <c r="P32" s="68" t="s">
        <v>62</v>
      </c>
      <c r="Q32" s="69">
        <f t="shared" si="0"/>
        <v>4.75</v>
      </c>
      <c r="R32" s="70">
        <f t="shared" si="1"/>
        <v>8.8179999999999978</v>
      </c>
      <c r="S32" s="70">
        <f t="shared" si="2"/>
        <v>9.1550000000000011</v>
      </c>
      <c r="T32" s="71">
        <v>0.88100000000000001</v>
      </c>
    </row>
    <row r="33" spans="1:20" ht="14.25" customHeight="1" x14ac:dyDescent="0.25">
      <c r="A33" s="18"/>
      <c r="B33" s="58" t="s">
        <v>70</v>
      </c>
      <c r="C33" s="59">
        <v>24</v>
      </c>
      <c r="D33" s="60" t="s">
        <v>62</v>
      </c>
      <c r="E33" s="61">
        <v>63.72</v>
      </c>
      <c r="F33" s="61">
        <v>4</v>
      </c>
      <c r="G33" s="62">
        <v>75.843999999999994</v>
      </c>
      <c r="H33" s="63">
        <v>77.281000000000006</v>
      </c>
      <c r="I33" s="64"/>
      <c r="J33" s="65" t="s">
        <v>62</v>
      </c>
      <c r="K33" s="61">
        <v>58.97</v>
      </c>
      <c r="L33" s="61">
        <v>3.2</v>
      </c>
      <c r="M33" s="62">
        <v>67.025999999999996</v>
      </c>
      <c r="N33" s="66">
        <v>68.126000000000005</v>
      </c>
      <c r="O33" s="67"/>
      <c r="P33" s="68" t="s">
        <v>62</v>
      </c>
      <c r="Q33" s="69">
        <f t="shared" si="0"/>
        <v>4.75</v>
      </c>
      <c r="R33" s="70">
        <f t="shared" si="1"/>
        <v>8.8179999999999978</v>
      </c>
      <c r="S33" s="70">
        <f t="shared" si="2"/>
        <v>9.1550000000000011</v>
      </c>
      <c r="T33" s="71">
        <v>0.88100000000000001</v>
      </c>
    </row>
    <row r="34" spans="1:20" ht="14.25" customHeight="1" x14ac:dyDescent="0.25">
      <c r="A34" s="18"/>
      <c r="B34" s="58" t="s">
        <v>71</v>
      </c>
      <c r="C34" s="59">
        <v>24</v>
      </c>
      <c r="D34" s="60" t="s">
        <v>62</v>
      </c>
      <c r="E34" s="61">
        <v>63.72</v>
      </c>
      <c r="F34" s="61">
        <v>4</v>
      </c>
      <c r="G34" s="62">
        <v>75.843999999999994</v>
      </c>
      <c r="H34" s="63">
        <v>77.281000000000006</v>
      </c>
      <c r="I34" s="64"/>
      <c r="J34" s="65" t="s">
        <v>62</v>
      </c>
      <c r="K34" s="61">
        <v>58.97</v>
      </c>
      <c r="L34" s="61">
        <v>3.2</v>
      </c>
      <c r="M34" s="62">
        <v>67.025999999999996</v>
      </c>
      <c r="N34" s="66">
        <v>68.126000000000005</v>
      </c>
      <c r="O34" s="67"/>
      <c r="P34" s="68" t="s">
        <v>62</v>
      </c>
      <c r="Q34" s="69">
        <f t="shared" si="0"/>
        <v>4.75</v>
      </c>
      <c r="R34" s="70">
        <f t="shared" si="1"/>
        <v>8.8179999999999978</v>
      </c>
      <c r="S34" s="70">
        <f t="shared" si="2"/>
        <v>9.1550000000000011</v>
      </c>
      <c r="T34" s="71">
        <v>0.88100000000000001</v>
      </c>
    </row>
    <row r="35" spans="1:20" ht="14.25" customHeight="1" x14ac:dyDescent="0.25">
      <c r="A35" s="18"/>
      <c r="B35" s="58" t="s">
        <v>72</v>
      </c>
      <c r="C35" s="59">
        <v>24</v>
      </c>
      <c r="D35" s="60" t="s">
        <v>62</v>
      </c>
      <c r="E35" s="61">
        <v>63.72</v>
      </c>
      <c r="F35" s="61">
        <v>4</v>
      </c>
      <c r="G35" s="62">
        <v>75.843999999999994</v>
      </c>
      <c r="H35" s="63">
        <v>77.281000000000006</v>
      </c>
      <c r="I35" s="64"/>
      <c r="J35" s="65" t="s">
        <v>62</v>
      </c>
      <c r="K35" s="61">
        <v>58.97</v>
      </c>
      <c r="L35" s="61">
        <v>3.2</v>
      </c>
      <c r="M35" s="62">
        <v>67.025999999999996</v>
      </c>
      <c r="N35" s="66">
        <v>68.126000000000005</v>
      </c>
      <c r="O35" s="67"/>
      <c r="P35" s="68" t="s">
        <v>62</v>
      </c>
      <c r="Q35" s="69">
        <f t="shared" si="0"/>
        <v>4.75</v>
      </c>
      <c r="R35" s="70">
        <f t="shared" si="1"/>
        <v>8.8179999999999978</v>
      </c>
      <c r="S35" s="70">
        <f t="shared" si="2"/>
        <v>9.1550000000000011</v>
      </c>
      <c r="T35" s="71">
        <v>0.88100000000000001</v>
      </c>
    </row>
    <row r="36" spans="1:20" ht="14.25" customHeight="1" x14ac:dyDescent="0.25">
      <c r="A36" s="18"/>
      <c r="B36" s="58" t="s">
        <v>73</v>
      </c>
      <c r="C36" s="59">
        <v>24</v>
      </c>
      <c r="D36" s="60" t="s">
        <v>62</v>
      </c>
      <c r="E36" s="61">
        <v>63.72</v>
      </c>
      <c r="F36" s="61">
        <v>4</v>
      </c>
      <c r="G36" s="62">
        <v>75.843999999999994</v>
      </c>
      <c r="H36" s="63">
        <v>77.281000000000006</v>
      </c>
      <c r="I36" s="64"/>
      <c r="J36" s="65" t="s">
        <v>62</v>
      </c>
      <c r="K36" s="61">
        <v>58.97</v>
      </c>
      <c r="L36" s="61">
        <v>3.2</v>
      </c>
      <c r="M36" s="62">
        <v>67.025999999999996</v>
      </c>
      <c r="N36" s="66">
        <v>68.126000000000005</v>
      </c>
      <c r="O36" s="67"/>
      <c r="P36" s="68" t="s">
        <v>62</v>
      </c>
      <c r="Q36" s="69">
        <f t="shared" si="0"/>
        <v>4.75</v>
      </c>
      <c r="R36" s="70">
        <f t="shared" si="1"/>
        <v>8.8179999999999978</v>
      </c>
      <c r="S36" s="70">
        <f t="shared" si="2"/>
        <v>9.1550000000000011</v>
      </c>
      <c r="T36" s="71">
        <v>0.88100000000000001</v>
      </c>
    </row>
    <row r="37" spans="1:20" ht="14.25" customHeight="1" x14ac:dyDescent="0.25">
      <c r="A37" s="18"/>
      <c r="B37" s="58" t="s">
        <v>74</v>
      </c>
      <c r="C37" s="59">
        <v>24</v>
      </c>
      <c r="D37" s="60" t="s">
        <v>62</v>
      </c>
      <c r="E37" s="61">
        <v>63.72</v>
      </c>
      <c r="F37" s="61">
        <v>4</v>
      </c>
      <c r="G37" s="62">
        <v>75.843999999999994</v>
      </c>
      <c r="H37" s="63">
        <v>77.281000000000006</v>
      </c>
      <c r="I37" s="64"/>
      <c r="J37" s="65" t="s">
        <v>62</v>
      </c>
      <c r="K37" s="61">
        <v>58.97</v>
      </c>
      <c r="L37" s="61">
        <v>3.2</v>
      </c>
      <c r="M37" s="62">
        <v>67.025999999999996</v>
      </c>
      <c r="N37" s="66">
        <v>68.126000000000005</v>
      </c>
      <c r="O37" s="67"/>
      <c r="P37" s="68" t="s">
        <v>62</v>
      </c>
      <c r="Q37" s="69">
        <f t="shared" si="0"/>
        <v>4.75</v>
      </c>
      <c r="R37" s="70">
        <f t="shared" si="1"/>
        <v>8.8179999999999978</v>
      </c>
      <c r="S37" s="70">
        <f t="shared" si="2"/>
        <v>9.1550000000000011</v>
      </c>
      <c r="T37" s="71">
        <v>0.88100000000000001</v>
      </c>
    </row>
    <row r="38" spans="1:20" ht="14.25" customHeight="1" x14ac:dyDescent="0.25">
      <c r="A38" s="18"/>
      <c r="B38" s="58" t="s">
        <v>75</v>
      </c>
      <c r="C38" s="59">
        <v>24</v>
      </c>
      <c r="D38" s="60" t="s">
        <v>62</v>
      </c>
      <c r="E38" s="61">
        <v>63.72</v>
      </c>
      <c r="F38" s="61">
        <v>4</v>
      </c>
      <c r="G38" s="62">
        <v>75.843999999999994</v>
      </c>
      <c r="H38" s="63">
        <v>77.281000000000006</v>
      </c>
      <c r="I38" s="64"/>
      <c r="J38" s="65" t="s">
        <v>62</v>
      </c>
      <c r="K38" s="61">
        <v>58.97</v>
      </c>
      <c r="L38" s="61">
        <v>3.2</v>
      </c>
      <c r="M38" s="62">
        <v>67.025999999999996</v>
      </c>
      <c r="N38" s="66">
        <v>68.126000000000005</v>
      </c>
      <c r="O38" s="67"/>
      <c r="P38" s="68" t="s">
        <v>62</v>
      </c>
      <c r="Q38" s="69">
        <f t="shared" si="0"/>
        <v>4.75</v>
      </c>
      <c r="R38" s="70">
        <f t="shared" si="1"/>
        <v>8.8179999999999978</v>
      </c>
      <c r="S38" s="70">
        <f t="shared" si="2"/>
        <v>9.1550000000000011</v>
      </c>
      <c r="T38" s="71">
        <v>0.88100000000000001</v>
      </c>
    </row>
    <row r="39" spans="1:20" ht="14.25" customHeight="1" x14ac:dyDescent="0.25">
      <c r="A39" s="18"/>
      <c r="B39" s="58" t="s">
        <v>76</v>
      </c>
      <c r="C39" s="59">
        <v>24</v>
      </c>
      <c r="D39" s="60" t="s">
        <v>62</v>
      </c>
      <c r="E39" s="61">
        <v>63.72</v>
      </c>
      <c r="F39" s="61">
        <v>4</v>
      </c>
      <c r="G39" s="62">
        <v>75.843999999999994</v>
      </c>
      <c r="H39" s="63">
        <v>77.281000000000006</v>
      </c>
      <c r="I39" s="64"/>
      <c r="J39" s="65" t="s">
        <v>62</v>
      </c>
      <c r="K39" s="61">
        <v>58.97</v>
      </c>
      <c r="L39" s="61">
        <v>3.2</v>
      </c>
      <c r="M39" s="62">
        <v>67.025999999999996</v>
      </c>
      <c r="N39" s="66">
        <v>68.126000000000005</v>
      </c>
      <c r="O39" s="67"/>
      <c r="P39" s="68" t="s">
        <v>62</v>
      </c>
      <c r="Q39" s="69">
        <f t="shared" si="0"/>
        <v>4.75</v>
      </c>
      <c r="R39" s="70">
        <f t="shared" si="1"/>
        <v>8.8179999999999978</v>
      </c>
      <c r="S39" s="70">
        <f t="shared" si="2"/>
        <v>9.1550000000000011</v>
      </c>
      <c r="T39" s="71">
        <v>0.88100000000000001</v>
      </c>
    </row>
    <row r="40" spans="1:20" ht="14.25" customHeight="1" x14ac:dyDescent="0.25">
      <c r="A40" s="18"/>
      <c r="B40" s="58" t="s">
        <v>77</v>
      </c>
      <c r="C40" s="59">
        <v>24</v>
      </c>
      <c r="D40" s="60" t="s">
        <v>62</v>
      </c>
      <c r="E40" s="61">
        <v>63.72</v>
      </c>
      <c r="F40" s="61">
        <v>4</v>
      </c>
      <c r="G40" s="62">
        <v>75.843999999999994</v>
      </c>
      <c r="H40" s="63">
        <v>77.281000000000006</v>
      </c>
      <c r="I40" s="64"/>
      <c r="J40" s="65" t="s">
        <v>62</v>
      </c>
      <c r="K40" s="61">
        <v>58.97</v>
      </c>
      <c r="L40" s="61">
        <v>3.2</v>
      </c>
      <c r="M40" s="62">
        <v>67.025999999999996</v>
      </c>
      <c r="N40" s="66">
        <v>68.126000000000005</v>
      </c>
      <c r="O40" s="67"/>
      <c r="P40" s="68" t="s">
        <v>62</v>
      </c>
      <c r="Q40" s="69">
        <f t="shared" si="0"/>
        <v>4.75</v>
      </c>
      <c r="R40" s="70">
        <f t="shared" si="1"/>
        <v>8.8179999999999978</v>
      </c>
      <c r="S40" s="70">
        <f t="shared" si="2"/>
        <v>9.1550000000000011</v>
      </c>
      <c r="T40" s="71">
        <v>0.88100000000000001</v>
      </c>
    </row>
    <row r="41" spans="1:20" ht="14.25" customHeight="1" x14ac:dyDescent="0.25">
      <c r="A41" s="18"/>
      <c r="B41" s="58" t="s">
        <v>78</v>
      </c>
      <c r="C41" s="59">
        <v>24</v>
      </c>
      <c r="D41" s="60" t="s">
        <v>62</v>
      </c>
      <c r="E41" s="61">
        <v>63.72</v>
      </c>
      <c r="F41" s="61">
        <v>4</v>
      </c>
      <c r="G41" s="62">
        <v>75.843999999999994</v>
      </c>
      <c r="H41" s="63">
        <v>77.281000000000006</v>
      </c>
      <c r="I41" s="64"/>
      <c r="J41" s="65" t="s">
        <v>62</v>
      </c>
      <c r="K41" s="61">
        <v>58.97</v>
      </c>
      <c r="L41" s="61">
        <v>3.2</v>
      </c>
      <c r="M41" s="62">
        <v>67.025999999999996</v>
      </c>
      <c r="N41" s="66">
        <v>68.126000000000005</v>
      </c>
      <c r="O41" s="67"/>
      <c r="P41" s="68" t="s">
        <v>62</v>
      </c>
      <c r="Q41" s="69">
        <f t="shared" si="0"/>
        <v>4.75</v>
      </c>
      <c r="R41" s="70">
        <f t="shared" si="1"/>
        <v>8.8179999999999978</v>
      </c>
      <c r="S41" s="70">
        <f t="shared" si="2"/>
        <v>9.1550000000000011</v>
      </c>
      <c r="T41" s="71">
        <v>0.88100000000000001</v>
      </c>
    </row>
    <row r="42" spans="1:20" ht="14.25" customHeight="1" x14ac:dyDescent="0.25">
      <c r="A42" s="18"/>
      <c r="B42" s="58" t="s">
        <v>79</v>
      </c>
      <c r="C42" s="59">
        <v>24</v>
      </c>
      <c r="D42" s="60" t="s">
        <v>62</v>
      </c>
      <c r="E42" s="61">
        <v>63.72</v>
      </c>
      <c r="F42" s="61">
        <v>4</v>
      </c>
      <c r="G42" s="62">
        <v>75.843999999999994</v>
      </c>
      <c r="H42" s="63">
        <v>77.281000000000006</v>
      </c>
      <c r="I42" s="64"/>
      <c r="J42" s="65" t="s">
        <v>62</v>
      </c>
      <c r="K42" s="61">
        <v>58.97</v>
      </c>
      <c r="L42" s="61">
        <v>3.2</v>
      </c>
      <c r="M42" s="62">
        <v>67.025999999999996</v>
      </c>
      <c r="N42" s="66">
        <v>68.126000000000005</v>
      </c>
      <c r="O42" s="67"/>
      <c r="P42" s="68" t="s">
        <v>62</v>
      </c>
      <c r="Q42" s="69">
        <f t="shared" si="0"/>
        <v>4.75</v>
      </c>
      <c r="R42" s="70">
        <f t="shared" si="1"/>
        <v>8.8179999999999978</v>
      </c>
      <c r="S42" s="70">
        <f t="shared" si="2"/>
        <v>9.1550000000000011</v>
      </c>
      <c r="T42" s="71">
        <v>0.88100000000000001</v>
      </c>
    </row>
    <row r="43" spans="1:20" ht="14.25" customHeight="1" x14ac:dyDescent="0.25">
      <c r="A43" s="18"/>
      <c r="B43" s="58" t="s">
        <v>80</v>
      </c>
      <c r="C43" s="59">
        <v>24</v>
      </c>
      <c r="D43" s="60" t="s">
        <v>62</v>
      </c>
      <c r="E43" s="61">
        <v>63.72</v>
      </c>
      <c r="F43" s="61">
        <v>4</v>
      </c>
      <c r="G43" s="62">
        <v>75.843999999999994</v>
      </c>
      <c r="H43" s="63">
        <v>77.281000000000006</v>
      </c>
      <c r="I43" s="64"/>
      <c r="J43" s="65" t="s">
        <v>62</v>
      </c>
      <c r="K43" s="61">
        <v>58.97</v>
      </c>
      <c r="L43" s="61">
        <v>3.2</v>
      </c>
      <c r="M43" s="62">
        <v>67.025999999999996</v>
      </c>
      <c r="N43" s="66">
        <v>68.126000000000005</v>
      </c>
      <c r="O43" s="67"/>
      <c r="P43" s="68" t="s">
        <v>62</v>
      </c>
      <c r="Q43" s="69">
        <f t="shared" si="0"/>
        <v>4.75</v>
      </c>
      <c r="R43" s="70">
        <f t="shared" si="1"/>
        <v>8.8179999999999978</v>
      </c>
      <c r="S43" s="70">
        <f t="shared" si="2"/>
        <v>9.1550000000000011</v>
      </c>
      <c r="T43" s="71">
        <v>0.88100000000000001</v>
      </c>
    </row>
    <row r="44" spans="1:20" ht="14.25" customHeight="1" x14ac:dyDescent="0.25">
      <c r="A44" s="18"/>
      <c r="B44" s="58" t="s">
        <v>81</v>
      </c>
      <c r="C44" s="59">
        <v>24</v>
      </c>
      <c r="D44" s="60" t="s">
        <v>62</v>
      </c>
      <c r="E44" s="61">
        <v>63.72</v>
      </c>
      <c r="F44" s="61">
        <v>4</v>
      </c>
      <c r="G44" s="62">
        <v>75.843999999999994</v>
      </c>
      <c r="H44" s="63">
        <v>77.281000000000006</v>
      </c>
      <c r="I44" s="64"/>
      <c r="J44" s="65" t="s">
        <v>62</v>
      </c>
      <c r="K44" s="61">
        <v>58.97</v>
      </c>
      <c r="L44" s="61">
        <v>3.2</v>
      </c>
      <c r="M44" s="62">
        <v>67.025999999999996</v>
      </c>
      <c r="N44" s="66">
        <v>68.126000000000005</v>
      </c>
      <c r="O44" s="67"/>
      <c r="P44" s="68" t="s">
        <v>62</v>
      </c>
      <c r="Q44" s="69">
        <f t="shared" si="0"/>
        <v>4.75</v>
      </c>
      <c r="R44" s="70">
        <f t="shared" si="1"/>
        <v>8.8179999999999978</v>
      </c>
      <c r="S44" s="70">
        <f t="shared" si="2"/>
        <v>9.1550000000000011</v>
      </c>
      <c r="T44" s="71">
        <v>0.88100000000000001</v>
      </c>
    </row>
    <row r="45" spans="1:20" ht="14.25" customHeight="1" x14ac:dyDescent="0.25">
      <c r="A45" s="18"/>
      <c r="B45" s="58" t="s">
        <v>82</v>
      </c>
      <c r="C45" s="59">
        <v>24</v>
      </c>
      <c r="D45" s="60" t="s">
        <v>62</v>
      </c>
      <c r="E45" s="61">
        <v>63.72</v>
      </c>
      <c r="F45" s="61">
        <v>4</v>
      </c>
      <c r="G45" s="62">
        <v>75.843999999999994</v>
      </c>
      <c r="H45" s="63">
        <v>77.281000000000006</v>
      </c>
      <c r="I45" s="64"/>
      <c r="J45" s="65" t="s">
        <v>62</v>
      </c>
      <c r="K45" s="61">
        <v>58.97</v>
      </c>
      <c r="L45" s="61">
        <v>3.2</v>
      </c>
      <c r="M45" s="62">
        <v>67.025999999999996</v>
      </c>
      <c r="N45" s="66">
        <v>68.126000000000005</v>
      </c>
      <c r="O45" s="67"/>
      <c r="P45" s="68" t="s">
        <v>62</v>
      </c>
      <c r="Q45" s="69">
        <f t="shared" si="0"/>
        <v>4.75</v>
      </c>
      <c r="R45" s="70">
        <f t="shared" si="1"/>
        <v>8.8179999999999978</v>
      </c>
      <c r="S45" s="70">
        <f t="shared" si="2"/>
        <v>9.1550000000000011</v>
      </c>
      <c r="T45" s="71">
        <v>0.88100000000000001</v>
      </c>
    </row>
    <row r="46" spans="1:20" ht="14.25" customHeight="1" x14ac:dyDescent="0.25">
      <c r="A46" s="18"/>
      <c r="B46" s="58" t="s">
        <v>83</v>
      </c>
      <c r="C46" s="59">
        <v>24</v>
      </c>
      <c r="D46" s="60" t="s">
        <v>62</v>
      </c>
      <c r="E46" s="61">
        <v>63.72</v>
      </c>
      <c r="F46" s="61">
        <v>4</v>
      </c>
      <c r="G46" s="62">
        <v>75.843999999999994</v>
      </c>
      <c r="H46" s="63">
        <v>77.281000000000006</v>
      </c>
      <c r="I46" s="64"/>
      <c r="J46" s="65" t="s">
        <v>62</v>
      </c>
      <c r="K46" s="61">
        <v>58.97</v>
      </c>
      <c r="L46" s="61">
        <v>3.2</v>
      </c>
      <c r="M46" s="62">
        <v>67.025999999999996</v>
      </c>
      <c r="N46" s="66">
        <v>68.126000000000005</v>
      </c>
      <c r="O46" s="67"/>
      <c r="P46" s="68" t="s">
        <v>62</v>
      </c>
      <c r="Q46" s="69">
        <f t="shared" si="0"/>
        <v>4.75</v>
      </c>
      <c r="R46" s="70">
        <f t="shared" si="1"/>
        <v>8.8179999999999978</v>
      </c>
      <c r="S46" s="70">
        <f t="shared" si="2"/>
        <v>9.1550000000000011</v>
      </c>
      <c r="T46" s="71">
        <v>0.88100000000000001</v>
      </c>
    </row>
    <row r="47" spans="1:20" ht="14.25" customHeight="1" x14ac:dyDescent="0.25">
      <c r="A47" s="18"/>
      <c r="B47" s="58" t="s">
        <v>84</v>
      </c>
      <c r="C47" s="59">
        <v>24</v>
      </c>
      <c r="D47" s="60" t="s">
        <v>62</v>
      </c>
      <c r="E47" s="61">
        <v>63.72</v>
      </c>
      <c r="F47" s="61">
        <v>4</v>
      </c>
      <c r="G47" s="62">
        <v>75.843999999999994</v>
      </c>
      <c r="H47" s="63">
        <v>77.281000000000006</v>
      </c>
      <c r="I47" s="64"/>
      <c r="J47" s="65" t="s">
        <v>62</v>
      </c>
      <c r="K47" s="61">
        <v>58.97</v>
      </c>
      <c r="L47" s="61">
        <v>3.2</v>
      </c>
      <c r="M47" s="62">
        <v>67.025999999999996</v>
      </c>
      <c r="N47" s="66">
        <v>68.126000000000005</v>
      </c>
      <c r="O47" s="67"/>
      <c r="P47" s="68" t="s">
        <v>62</v>
      </c>
      <c r="Q47" s="69">
        <f t="shared" si="0"/>
        <v>4.75</v>
      </c>
      <c r="R47" s="70">
        <f t="shared" si="1"/>
        <v>8.8179999999999978</v>
      </c>
      <c r="S47" s="70">
        <f t="shared" si="2"/>
        <v>9.1550000000000011</v>
      </c>
      <c r="T47" s="71">
        <v>0.88100000000000001</v>
      </c>
    </row>
    <row r="48" spans="1:20" ht="14.25" customHeight="1" x14ac:dyDescent="0.25">
      <c r="A48" s="18"/>
      <c r="B48" s="58" t="s">
        <v>85</v>
      </c>
      <c r="C48" s="59">
        <v>24</v>
      </c>
      <c r="D48" s="60" t="s">
        <v>62</v>
      </c>
      <c r="E48" s="61">
        <v>63.72</v>
      </c>
      <c r="F48" s="61">
        <v>4</v>
      </c>
      <c r="G48" s="62">
        <v>75.843999999999994</v>
      </c>
      <c r="H48" s="63">
        <v>77.281000000000006</v>
      </c>
      <c r="I48" s="64"/>
      <c r="J48" s="65" t="s">
        <v>62</v>
      </c>
      <c r="K48" s="61">
        <v>58.97</v>
      </c>
      <c r="L48" s="61">
        <v>3.2</v>
      </c>
      <c r="M48" s="62">
        <v>67.025999999999996</v>
      </c>
      <c r="N48" s="66">
        <v>68.126000000000005</v>
      </c>
      <c r="O48" s="67"/>
      <c r="P48" s="68" t="s">
        <v>62</v>
      </c>
      <c r="Q48" s="69">
        <f t="shared" si="0"/>
        <v>4.75</v>
      </c>
      <c r="R48" s="70">
        <f t="shared" si="1"/>
        <v>8.8179999999999978</v>
      </c>
      <c r="S48" s="70">
        <f t="shared" si="2"/>
        <v>9.1550000000000011</v>
      </c>
      <c r="T48" s="71">
        <v>0.88100000000000001</v>
      </c>
    </row>
    <row r="49" spans="1:20" ht="14.25" customHeight="1" x14ac:dyDescent="0.25">
      <c r="A49" s="18"/>
      <c r="B49" s="58" t="s">
        <v>86</v>
      </c>
      <c r="C49" s="59">
        <v>24</v>
      </c>
      <c r="D49" s="60" t="s">
        <v>62</v>
      </c>
      <c r="E49" s="61">
        <v>63.72</v>
      </c>
      <c r="F49" s="61">
        <v>4</v>
      </c>
      <c r="G49" s="62">
        <v>75.843999999999994</v>
      </c>
      <c r="H49" s="63">
        <v>77.281000000000006</v>
      </c>
      <c r="I49" s="64"/>
      <c r="J49" s="65" t="s">
        <v>62</v>
      </c>
      <c r="K49" s="61">
        <v>58.97</v>
      </c>
      <c r="L49" s="61">
        <v>3.2</v>
      </c>
      <c r="M49" s="62">
        <v>67.025999999999996</v>
      </c>
      <c r="N49" s="66">
        <v>68.126000000000005</v>
      </c>
      <c r="O49" s="67"/>
      <c r="P49" s="68" t="s">
        <v>62</v>
      </c>
      <c r="Q49" s="69">
        <f t="shared" si="0"/>
        <v>4.75</v>
      </c>
      <c r="R49" s="70">
        <f t="shared" si="1"/>
        <v>8.8179999999999978</v>
      </c>
      <c r="S49" s="70">
        <f t="shared" si="2"/>
        <v>9.1550000000000011</v>
      </c>
      <c r="T49" s="71">
        <v>0.88100000000000001</v>
      </c>
    </row>
    <row r="50" spans="1:20" ht="14.25" customHeight="1" x14ac:dyDescent="0.25">
      <c r="A50" s="18"/>
      <c r="B50" s="58" t="s">
        <v>87</v>
      </c>
      <c r="C50" s="59">
        <v>24</v>
      </c>
      <c r="D50" s="60" t="s">
        <v>62</v>
      </c>
      <c r="E50" s="61">
        <v>63.72</v>
      </c>
      <c r="F50" s="61">
        <v>4</v>
      </c>
      <c r="G50" s="62">
        <v>75.843999999999994</v>
      </c>
      <c r="H50" s="63">
        <v>77.281000000000006</v>
      </c>
      <c r="I50" s="64"/>
      <c r="J50" s="65" t="s">
        <v>62</v>
      </c>
      <c r="K50" s="61">
        <v>58.97</v>
      </c>
      <c r="L50" s="61">
        <v>3.2</v>
      </c>
      <c r="M50" s="62">
        <v>67.025999999999996</v>
      </c>
      <c r="N50" s="66">
        <v>68.126000000000005</v>
      </c>
      <c r="O50" s="67"/>
      <c r="P50" s="68" t="s">
        <v>62</v>
      </c>
      <c r="Q50" s="69">
        <f t="shared" si="0"/>
        <v>4.75</v>
      </c>
      <c r="R50" s="70">
        <f t="shared" si="1"/>
        <v>8.8179999999999978</v>
      </c>
      <c r="S50" s="70">
        <f t="shared" si="2"/>
        <v>9.1550000000000011</v>
      </c>
      <c r="T50" s="71">
        <v>0.88100000000000001</v>
      </c>
    </row>
    <row r="51" spans="1:20" ht="14.25" customHeight="1" x14ac:dyDescent="0.25">
      <c r="A51" s="18"/>
      <c r="B51" s="58" t="s">
        <v>88</v>
      </c>
      <c r="C51" s="59">
        <v>24</v>
      </c>
      <c r="D51" s="60" t="s">
        <v>62</v>
      </c>
      <c r="E51" s="61">
        <v>63.72</v>
      </c>
      <c r="F51" s="61">
        <v>4</v>
      </c>
      <c r="G51" s="62">
        <v>75.843999999999994</v>
      </c>
      <c r="H51" s="63">
        <v>77.281000000000006</v>
      </c>
      <c r="I51" s="64"/>
      <c r="J51" s="65" t="s">
        <v>62</v>
      </c>
      <c r="K51" s="61">
        <v>58.97</v>
      </c>
      <c r="L51" s="61">
        <v>3.2</v>
      </c>
      <c r="M51" s="62">
        <v>67.025999999999996</v>
      </c>
      <c r="N51" s="66">
        <v>68.126000000000005</v>
      </c>
      <c r="O51" s="67"/>
      <c r="P51" s="68" t="s">
        <v>62</v>
      </c>
      <c r="Q51" s="69">
        <f t="shared" si="0"/>
        <v>4.75</v>
      </c>
      <c r="R51" s="70">
        <f t="shared" si="1"/>
        <v>8.8179999999999978</v>
      </c>
      <c r="S51" s="70">
        <f t="shared" si="2"/>
        <v>9.1550000000000011</v>
      </c>
      <c r="T51" s="71">
        <v>0.88100000000000001</v>
      </c>
    </row>
    <row r="52" spans="1:20" ht="14.25" customHeight="1" x14ac:dyDescent="0.25">
      <c r="A52" s="18"/>
      <c r="B52" s="58" t="s">
        <v>89</v>
      </c>
      <c r="C52" s="59">
        <v>24</v>
      </c>
      <c r="D52" s="60" t="s">
        <v>62</v>
      </c>
      <c r="E52" s="61">
        <v>64.188079999999999</v>
      </c>
      <c r="F52" s="61">
        <v>4</v>
      </c>
      <c r="G52" s="62">
        <v>27.999502</v>
      </c>
      <c r="H52" s="63">
        <v>28.537006000000002</v>
      </c>
      <c r="I52" s="64"/>
      <c r="J52" s="65" t="s">
        <v>62</v>
      </c>
      <c r="K52" s="61">
        <v>58.416564999999999</v>
      </c>
      <c r="L52" s="61">
        <v>3.2</v>
      </c>
      <c r="M52" s="62">
        <v>19.874413000000001</v>
      </c>
      <c r="N52" s="66">
        <v>20.194610999999998</v>
      </c>
      <c r="O52" s="67"/>
      <c r="P52" s="68" t="s">
        <v>62</v>
      </c>
      <c r="Q52" s="69">
        <f t="shared" si="0"/>
        <v>5.7715150000000008</v>
      </c>
      <c r="R52" s="70">
        <v>8.1250889999999991</v>
      </c>
      <c r="S52" s="70">
        <v>8.3423949999999998</v>
      </c>
      <c r="T52" s="72">
        <v>0.63678800000000002</v>
      </c>
    </row>
    <row r="53" spans="1:20" ht="14.25" customHeight="1" x14ac:dyDescent="0.25">
      <c r="A53" s="18"/>
      <c r="B53" s="58" t="s">
        <v>90</v>
      </c>
      <c r="C53" s="59">
        <v>24</v>
      </c>
      <c r="D53" s="60" t="s">
        <v>62</v>
      </c>
      <c r="E53" s="61">
        <v>64.214470000000006</v>
      </c>
      <c r="F53" s="61">
        <v>4</v>
      </c>
      <c r="G53" s="62">
        <v>62.434547000000002</v>
      </c>
      <c r="H53" s="63">
        <v>63.634010000000004</v>
      </c>
      <c r="I53" s="64"/>
      <c r="J53" s="65" t="s">
        <v>62</v>
      </c>
      <c r="K53" s="61">
        <v>58.346953999999997</v>
      </c>
      <c r="L53" s="61">
        <v>3.2</v>
      </c>
      <c r="M53" s="62">
        <v>53.877929999999999</v>
      </c>
      <c r="N53" s="66">
        <v>54.743996000000003</v>
      </c>
      <c r="O53" s="67"/>
      <c r="P53" s="68" t="s">
        <v>62</v>
      </c>
      <c r="Q53" s="69">
        <f t="shared" si="0"/>
        <v>5.8675160000000091</v>
      </c>
      <c r="R53" s="70">
        <v>8.5566169999999993</v>
      </c>
      <c r="S53" s="70">
        <v>8.8900140000000007</v>
      </c>
      <c r="T53" s="72">
        <v>0.86676500000000001</v>
      </c>
    </row>
    <row r="54" spans="1:20" ht="14.25" customHeight="1" thickBot="1" x14ac:dyDescent="0.3">
      <c r="A54" s="18"/>
      <c r="B54" s="58" t="s">
        <v>91</v>
      </c>
      <c r="C54" s="59">
        <v>24</v>
      </c>
      <c r="D54" s="60" t="s">
        <v>62</v>
      </c>
      <c r="E54" s="61">
        <v>63.970764000000003</v>
      </c>
      <c r="F54" s="61">
        <v>4</v>
      </c>
      <c r="G54" s="62">
        <v>63.954979000000002</v>
      </c>
      <c r="H54" s="63">
        <v>65.175010999999998</v>
      </c>
      <c r="I54" s="64"/>
      <c r="J54" s="65" t="s">
        <v>62</v>
      </c>
      <c r="K54" s="61">
        <v>58.246532000000002</v>
      </c>
      <c r="L54" s="61">
        <v>3.2</v>
      </c>
      <c r="M54" s="62">
        <v>54.239463999999998</v>
      </c>
      <c r="N54" s="66">
        <v>55.108497999999997</v>
      </c>
      <c r="O54" s="67"/>
      <c r="P54" s="68" t="s">
        <v>62</v>
      </c>
      <c r="Q54" s="69">
        <f t="shared" si="0"/>
        <v>5.7242320000000007</v>
      </c>
      <c r="R54" s="70">
        <v>9.7155149999999999</v>
      </c>
      <c r="S54" s="70">
        <v>10.066513</v>
      </c>
      <c r="T54" s="72">
        <v>0.93317899999999998</v>
      </c>
    </row>
    <row r="55" spans="1:20" ht="14.25" hidden="1" customHeight="1" x14ac:dyDescent="0.25">
      <c r="A55" s="18"/>
      <c r="B55" s="58" t="s">
        <v>54</v>
      </c>
      <c r="C55" s="59" t="s">
        <v>54</v>
      </c>
      <c r="D55" s="60" t="s">
        <v>62</v>
      </c>
      <c r="E55" s="61" t="s">
        <v>54</v>
      </c>
      <c r="F55" s="61" t="s">
        <v>54</v>
      </c>
      <c r="G55" s="62" t="s">
        <v>54</v>
      </c>
      <c r="H55" s="63" t="s">
        <v>54</v>
      </c>
      <c r="I55" s="64"/>
      <c r="J55" s="65" t="s">
        <v>62</v>
      </c>
      <c r="K55" s="61" t="s">
        <v>54</v>
      </c>
      <c r="L55" s="61" t="s">
        <v>54</v>
      </c>
      <c r="M55" s="62" t="s">
        <v>54</v>
      </c>
      <c r="N55" s="66" t="s">
        <v>54</v>
      </c>
      <c r="O55" s="67"/>
      <c r="P55" s="68" t="s">
        <v>54</v>
      </c>
      <c r="Q55" s="69" t="str">
        <f t="shared" si="0"/>
        <v/>
      </c>
      <c r="R55" s="70" t="s">
        <v>54</v>
      </c>
      <c r="S55" s="70" t="s">
        <v>54</v>
      </c>
      <c r="T55" s="71" t="s">
        <v>54</v>
      </c>
    </row>
    <row r="56" spans="1:20" ht="14.25" hidden="1" customHeight="1" x14ac:dyDescent="0.25">
      <c r="A56" s="18"/>
      <c r="B56" s="58" t="s">
        <v>54</v>
      </c>
      <c r="C56" s="59" t="s">
        <v>54</v>
      </c>
      <c r="D56" s="60" t="s">
        <v>62</v>
      </c>
      <c r="E56" s="61" t="s">
        <v>54</v>
      </c>
      <c r="F56" s="61" t="s">
        <v>54</v>
      </c>
      <c r="G56" s="62" t="s">
        <v>54</v>
      </c>
      <c r="H56" s="63" t="s">
        <v>54</v>
      </c>
      <c r="I56" s="64"/>
      <c r="J56" s="65" t="s">
        <v>62</v>
      </c>
      <c r="K56" s="61" t="s">
        <v>54</v>
      </c>
      <c r="L56" s="61" t="s">
        <v>54</v>
      </c>
      <c r="M56" s="62" t="s">
        <v>54</v>
      </c>
      <c r="N56" s="66" t="s">
        <v>54</v>
      </c>
      <c r="O56" s="67"/>
      <c r="P56" s="68" t="s">
        <v>54</v>
      </c>
      <c r="Q56" s="69" t="str">
        <f t="shared" si="0"/>
        <v/>
      </c>
      <c r="R56" s="70" t="s">
        <v>54</v>
      </c>
      <c r="S56" s="70" t="s">
        <v>54</v>
      </c>
      <c r="T56" s="71" t="s">
        <v>54</v>
      </c>
    </row>
    <row r="57" spans="1:20" ht="14.25" hidden="1" customHeight="1" x14ac:dyDescent="0.25">
      <c r="A57" s="18"/>
      <c r="B57" s="58" t="s">
        <v>54</v>
      </c>
      <c r="C57" s="59" t="s">
        <v>54</v>
      </c>
      <c r="D57" s="60" t="s">
        <v>62</v>
      </c>
      <c r="E57" s="61" t="s">
        <v>54</v>
      </c>
      <c r="F57" s="61" t="s">
        <v>54</v>
      </c>
      <c r="G57" s="62" t="s">
        <v>54</v>
      </c>
      <c r="H57" s="63" t="s">
        <v>54</v>
      </c>
      <c r="I57" s="64"/>
      <c r="J57" s="65" t="s">
        <v>62</v>
      </c>
      <c r="K57" s="61" t="s">
        <v>54</v>
      </c>
      <c r="L57" s="61" t="s">
        <v>54</v>
      </c>
      <c r="M57" s="62" t="s">
        <v>54</v>
      </c>
      <c r="N57" s="66" t="s">
        <v>54</v>
      </c>
      <c r="O57" s="67"/>
      <c r="P57" s="68" t="s">
        <v>54</v>
      </c>
      <c r="Q57" s="69" t="str">
        <f t="shared" ref="Q57:Q88" si="3">IF(OR(E57="",E57="-",K57="",K57="-"),"",E57-K57)</f>
        <v/>
      </c>
      <c r="R57" s="70" t="s">
        <v>54</v>
      </c>
      <c r="S57" s="70" t="s">
        <v>54</v>
      </c>
      <c r="T57" s="71" t="s">
        <v>54</v>
      </c>
    </row>
    <row r="58" spans="1:20" ht="14.25" hidden="1" customHeight="1" x14ac:dyDescent="0.25">
      <c r="A58" s="18"/>
      <c r="B58" s="58" t="s">
        <v>54</v>
      </c>
      <c r="C58" s="59" t="s">
        <v>54</v>
      </c>
      <c r="D58" s="60" t="s">
        <v>62</v>
      </c>
      <c r="E58" s="61" t="s">
        <v>54</v>
      </c>
      <c r="F58" s="61" t="s">
        <v>54</v>
      </c>
      <c r="G58" s="62" t="s">
        <v>54</v>
      </c>
      <c r="H58" s="63" t="s">
        <v>54</v>
      </c>
      <c r="I58" s="64"/>
      <c r="J58" s="65" t="s">
        <v>62</v>
      </c>
      <c r="K58" s="61" t="s">
        <v>54</v>
      </c>
      <c r="L58" s="61" t="s">
        <v>54</v>
      </c>
      <c r="M58" s="62" t="s">
        <v>54</v>
      </c>
      <c r="N58" s="66" t="s">
        <v>54</v>
      </c>
      <c r="O58" s="67"/>
      <c r="P58" s="68" t="s">
        <v>54</v>
      </c>
      <c r="Q58" s="69" t="str">
        <f t="shared" si="3"/>
        <v/>
      </c>
      <c r="R58" s="70" t="s">
        <v>54</v>
      </c>
      <c r="S58" s="70" t="s">
        <v>54</v>
      </c>
      <c r="T58" s="71" t="s">
        <v>54</v>
      </c>
    </row>
    <row r="59" spans="1:20" ht="14.25" hidden="1" customHeight="1" x14ac:dyDescent="0.25">
      <c r="A59" s="18"/>
      <c r="B59" s="58" t="s">
        <v>54</v>
      </c>
      <c r="C59" s="59" t="s">
        <v>54</v>
      </c>
      <c r="D59" s="60" t="s">
        <v>62</v>
      </c>
      <c r="E59" s="61" t="s">
        <v>54</v>
      </c>
      <c r="F59" s="61" t="s">
        <v>54</v>
      </c>
      <c r="G59" s="62" t="s">
        <v>54</v>
      </c>
      <c r="H59" s="63" t="s">
        <v>54</v>
      </c>
      <c r="I59" s="64"/>
      <c r="J59" s="65" t="s">
        <v>62</v>
      </c>
      <c r="K59" s="61" t="s">
        <v>54</v>
      </c>
      <c r="L59" s="61" t="s">
        <v>54</v>
      </c>
      <c r="M59" s="62" t="s">
        <v>54</v>
      </c>
      <c r="N59" s="66" t="s">
        <v>54</v>
      </c>
      <c r="O59" s="67"/>
      <c r="P59" s="68" t="s">
        <v>54</v>
      </c>
      <c r="Q59" s="69" t="str">
        <f t="shared" si="3"/>
        <v/>
      </c>
      <c r="R59" s="70" t="s">
        <v>54</v>
      </c>
      <c r="S59" s="70" t="s">
        <v>54</v>
      </c>
      <c r="T59" s="71" t="s">
        <v>54</v>
      </c>
    </row>
    <row r="60" spans="1:20" ht="14.25" hidden="1" customHeight="1" x14ac:dyDescent="0.25">
      <c r="A60" s="18"/>
      <c r="B60" s="58" t="s">
        <v>54</v>
      </c>
      <c r="C60" s="59" t="s">
        <v>54</v>
      </c>
      <c r="D60" s="60" t="s">
        <v>62</v>
      </c>
      <c r="E60" s="61" t="s">
        <v>54</v>
      </c>
      <c r="F60" s="61" t="s">
        <v>54</v>
      </c>
      <c r="G60" s="62" t="s">
        <v>54</v>
      </c>
      <c r="H60" s="63" t="s">
        <v>54</v>
      </c>
      <c r="I60" s="64"/>
      <c r="J60" s="65" t="s">
        <v>62</v>
      </c>
      <c r="K60" s="61" t="s">
        <v>54</v>
      </c>
      <c r="L60" s="61" t="s">
        <v>54</v>
      </c>
      <c r="M60" s="62" t="s">
        <v>54</v>
      </c>
      <c r="N60" s="66" t="s">
        <v>54</v>
      </c>
      <c r="O60" s="67"/>
      <c r="P60" s="68" t="s">
        <v>54</v>
      </c>
      <c r="Q60" s="69" t="str">
        <f t="shared" si="3"/>
        <v/>
      </c>
      <c r="R60" s="70" t="s">
        <v>54</v>
      </c>
      <c r="S60" s="70" t="s">
        <v>54</v>
      </c>
      <c r="T60" s="71" t="s">
        <v>54</v>
      </c>
    </row>
    <row r="61" spans="1:20" ht="14.25" hidden="1" customHeight="1" x14ac:dyDescent="0.25">
      <c r="A61" s="18"/>
      <c r="B61" s="58" t="s">
        <v>54</v>
      </c>
      <c r="C61" s="59" t="s">
        <v>54</v>
      </c>
      <c r="D61" s="60" t="s">
        <v>62</v>
      </c>
      <c r="E61" s="61" t="s">
        <v>54</v>
      </c>
      <c r="F61" s="61" t="s">
        <v>54</v>
      </c>
      <c r="G61" s="62" t="s">
        <v>54</v>
      </c>
      <c r="H61" s="63" t="s">
        <v>54</v>
      </c>
      <c r="I61" s="64"/>
      <c r="J61" s="65" t="s">
        <v>62</v>
      </c>
      <c r="K61" s="61" t="s">
        <v>54</v>
      </c>
      <c r="L61" s="61" t="s">
        <v>54</v>
      </c>
      <c r="M61" s="62" t="s">
        <v>54</v>
      </c>
      <c r="N61" s="66" t="s">
        <v>54</v>
      </c>
      <c r="O61" s="67"/>
      <c r="P61" s="68" t="s">
        <v>54</v>
      </c>
      <c r="Q61" s="69" t="str">
        <f t="shared" si="3"/>
        <v/>
      </c>
      <c r="R61" s="70" t="s">
        <v>54</v>
      </c>
      <c r="S61" s="70" t="s">
        <v>54</v>
      </c>
      <c r="T61" s="71" t="s">
        <v>54</v>
      </c>
    </row>
    <row r="62" spans="1:20" ht="14.25" hidden="1" customHeight="1" x14ac:dyDescent="0.25">
      <c r="A62" s="18"/>
      <c r="B62" s="58" t="s">
        <v>54</v>
      </c>
      <c r="C62" s="59" t="s">
        <v>54</v>
      </c>
      <c r="D62" s="60" t="s">
        <v>62</v>
      </c>
      <c r="E62" s="61" t="s">
        <v>54</v>
      </c>
      <c r="F62" s="61" t="s">
        <v>54</v>
      </c>
      <c r="G62" s="62" t="s">
        <v>54</v>
      </c>
      <c r="H62" s="63" t="s">
        <v>54</v>
      </c>
      <c r="I62" s="64"/>
      <c r="J62" s="65" t="s">
        <v>62</v>
      </c>
      <c r="K62" s="61" t="s">
        <v>54</v>
      </c>
      <c r="L62" s="61" t="s">
        <v>54</v>
      </c>
      <c r="M62" s="62" t="s">
        <v>54</v>
      </c>
      <c r="N62" s="66" t="s">
        <v>54</v>
      </c>
      <c r="O62" s="67"/>
      <c r="P62" s="68" t="s">
        <v>54</v>
      </c>
      <c r="Q62" s="69" t="str">
        <f t="shared" si="3"/>
        <v/>
      </c>
      <c r="R62" s="70" t="s">
        <v>54</v>
      </c>
      <c r="S62" s="70" t="s">
        <v>54</v>
      </c>
      <c r="T62" s="71" t="s">
        <v>54</v>
      </c>
    </row>
    <row r="63" spans="1:20" ht="14.25" hidden="1" customHeight="1" x14ac:dyDescent="0.25">
      <c r="A63" s="18"/>
      <c r="B63" s="58" t="s">
        <v>54</v>
      </c>
      <c r="C63" s="59" t="s">
        <v>54</v>
      </c>
      <c r="D63" s="60" t="s">
        <v>62</v>
      </c>
      <c r="E63" s="61" t="s">
        <v>54</v>
      </c>
      <c r="F63" s="61" t="s">
        <v>54</v>
      </c>
      <c r="G63" s="62" t="s">
        <v>54</v>
      </c>
      <c r="H63" s="63" t="s">
        <v>54</v>
      </c>
      <c r="I63" s="64"/>
      <c r="J63" s="65" t="s">
        <v>62</v>
      </c>
      <c r="K63" s="61" t="s">
        <v>54</v>
      </c>
      <c r="L63" s="61" t="s">
        <v>54</v>
      </c>
      <c r="M63" s="62" t="s">
        <v>54</v>
      </c>
      <c r="N63" s="66" t="s">
        <v>54</v>
      </c>
      <c r="O63" s="67"/>
      <c r="P63" s="68" t="s">
        <v>54</v>
      </c>
      <c r="Q63" s="69" t="str">
        <f t="shared" si="3"/>
        <v/>
      </c>
      <c r="R63" s="70" t="s">
        <v>54</v>
      </c>
      <c r="S63" s="70" t="s">
        <v>54</v>
      </c>
      <c r="T63" s="71" t="s">
        <v>54</v>
      </c>
    </row>
    <row r="64" spans="1:20" ht="14.25" hidden="1" customHeight="1" x14ac:dyDescent="0.25">
      <c r="A64" s="18"/>
      <c r="B64" s="58" t="s">
        <v>54</v>
      </c>
      <c r="C64" s="59" t="s">
        <v>54</v>
      </c>
      <c r="D64" s="60" t="s">
        <v>62</v>
      </c>
      <c r="E64" s="61" t="s">
        <v>54</v>
      </c>
      <c r="F64" s="61" t="s">
        <v>54</v>
      </c>
      <c r="G64" s="62" t="s">
        <v>54</v>
      </c>
      <c r="H64" s="63" t="s">
        <v>54</v>
      </c>
      <c r="I64" s="64"/>
      <c r="J64" s="65" t="s">
        <v>62</v>
      </c>
      <c r="K64" s="61" t="s">
        <v>54</v>
      </c>
      <c r="L64" s="61" t="s">
        <v>54</v>
      </c>
      <c r="M64" s="62" t="s">
        <v>54</v>
      </c>
      <c r="N64" s="66" t="s">
        <v>54</v>
      </c>
      <c r="O64" s="67"/>
      <c r="P64" s="68" t="s">
        <v>54</v>
      </c>
      <c r="Q64" s="69" t="str">
        <f t="shared" si="3"/>
        <v/>
      </c>
      <c r="R64" s="70" t="s">
        <v>54</v>
      </c>
      <c r="S64" s="70" t="s">
        <v>54</v>
      </c>
      <c r="T64" s="71" t="s">
        <v>54</v>
      </c>
    </row>
    <row r="65" spans="1:20" ht="14.25" hidden="1" customHeight="1" x14ac:dyDescent="0.25">
      <c r="A65" s="18"/>
      <c r="B65" s="58" t="s">
        <v>54</v>
      </c>
      <c r="C65" s="59" t="s">
        <v>54</v>
      </c>
      <c r="D65" s="60" t="s">
        <v>62</v>
      </c>
      <c r="E65" s="61" t="s">
        <v>54</v>
      </c>
      <c r="F65" s="61" t="s">
        <v>54</v>
      </c>
      <c r="G65" s="62" t="s">
        <v>54</v>
      </c>
      <c r="H65" s="63" t="s">
        <v>54</v>
      </c>
      <c r="I65" s="64"/>
      <c r="J65" s="65" t="s">
        <v>62</v>
      </c>
      <c r="K65" s="61" t="s">
        <v>54</v>
      </c>
      <c r="L65" s="61" t="s">
        <v>54</v>
      </c>
      <c r="M65" s="62" t="s">
        <v>54</v>
      </c>
      <c r="N65" s="66" t="s">
        <v>54</v>
      </c>
      <c r="O65" s="67"/>
      <c r="P65" s="68" t="s">
        <v>54</v>
      </c>
      <c r="Q65" s="69" t="str">
        <f t="shared" si="3"/>
        <v/>
      </c>
      <c r="R65" s="70" t="s">
        <v>54</v>
      </c>
      <c r="S65" s="70" t="s">
        <v>54</v>
      </c>
      <c r="T65" s="71" t="s">
        <v>54</v>
      </c>
    </row>
    <row r="66" spans="1:20" ht="14.25" hidden="1" customHeight="1" x14ac:dyDescent="0.25">
      <c r="A66" s="18"/>
      <c r="B66" s="58" t="s">
        <v>54</v>
      </c>
      <c r="C66" s="59" t="s">
        <v>54</v>
      </c>
      <c r="D66" s="60" t="s">
        <v>62</v>
      </c>
      <c r="E66" s="61" t="s">
        <v>54</v>
      </c>
      <c r="F66" s="61" t="s">
        <v>54</v>
      </c>
      <c r="G66" s="62" t="s">
        <v>54</v>
      </c>
      <c r="H66" s="63" t="s">
        <v>54</v>
      </c>
      <c r="I66" s="64"/>
      <c r="J66" s="65" t="s">
        <v>62</v>
      </c>
      <c r="K66" s="61" t="s">
        <v>54</v>
      </c>
      <c r="L66" s="61" t="s">
        <v>54</v>
      </c>
      <c r="M66" s="62" t="s">
        <v>54</v>
      </c>
      <c r="N66" s="66" t="s">
        <v>54</v>
      </c>
      <c r="O66" s="67"/>
      <c r="P66" s="68" t="s">
        <v>54</v>
      </c>
      <c r="Q66" s="69" t="str">
        <f t="shared" si="3"/>
        <v/>
      </c>
      <c r="R66" s="70" t="s">
        <v>54</v>
      </c>
      <c r="S66" s="70" t="s">
        <v>54</v>
      </c>
      <c r="T66" s="71" t="s">
        <v>54</v>
      </c>
    </row>
    <row r="67" spans="1:20" ht="14.25" hidden="1" customHeight="1" x14ac:dyDescent="0.25">
      <c r="A67" s="18"/>
      <c r="B67" s="58" t="s">
        <v>54</v>
      </c>
      <c r="C67" s="59" t="s">
        <v>54</v>
      </c>
      <c r="D67" s="60" t="s">
        <v>62</v>
      </c>
      <c r="E67" s="61" t="s">
        <v>54</v>
      </c>
      <c r="F67" s="61" t="s">
        <v>54</v>
      </c>
      <c r="G67" s="62" t="s">
        <v>54</v>
      </c>
      <c r="H67" s="63" t="s">
        <v>54</v>
      </c>
      <c r="I67" s="64"/>
      <c r="J67" s="65" t="s">
        <v>62</v>
      </c>
      <c r="K67" s="61" t="s">
        <v>54</v>
      </c>
      <c r="L67" s="61" t="s">
        <v>54</v>
      </c>
      <c r="M67" s="62" t="s">
        <v>54</v>
      </c>
      <c r="N67" s="66" t="s">
        <v>54</v>
      </c>
      <c r="O67" s="67"/>
      <c r="P67" s="68" t="s">
        <v>54</v>
      </c>
      <c r="Q67" s="69" t="str">
        <f t="shared" si="3"/>
        <v/>
      </c>
      <c r="R67" s="70" t="s">
        <v>54</v>
      </c>
      <c r="S67" s="70" t="s">
        <v>54</v>
      </c>
      <c r="T67" s="71" t="s">
        <v>54</v>
      </c>
    </row>
    <row r="68" spans="1:20" ht="14.25" hidden="1" customHeight="1" x14ac:dyDescent="0.25">
      <c r="A68" s="18"/>
      <c r="B68" s="58" t="s">
        <v>54</v>
      </c>
      <c r="C68" s="59" t="s">
        <v>54</v>
      </c>
      <c r="D68" s="60" t="s">
        <v>62</v>
      </c>
      <c r="E68" s="61" t="s">
        <v>54</v>
      </c>
      <c r="F68" s="61" t="s">
        <v>54</v>
      </c>
      <c r="G68" s="62" t="s">
        <v>54</v>
      </c>
      <c r="H68" s="63" t="s">
        <v>54</v>
      </c>
      <c r="I68" s="64"/>
      <c r="J68" s="65" t="s">
        <v>62</v>
      </c>
      <c r="K68" s="61" t="s">
        <v>54</v>
      </c>
      <c r="L68" s="61" t="s">
        <v>54</v>
      </c>
      <c r="M68" s="62" t="s">
        <v>54</v>
      </c>
      <c r="N68" s="66" t="s">
        <v>54</v>
      </c>
      <c r="O68" s="67"/>
      <c r="P68" s="68" t="s">
        <v>54</v>
      </c>
      <c r="Q68" s="69" t="str">
        <f t="shared" si="3"/>
        <v/>
      </c>
      <c r="R68" s="70" t="s">
        <v>54</v>
      </c>
      <c r="S68" s="70" t="s">
        <v>54</v>
      </c>
      <c r="T68" s="71" t="s">
        <v>54</v>
      </c>
    </row>
    <row r="69" spans="1:20" ht="14.25" hidden="1" customHeight="1" x14ac:dyDescent="0.25">
      <c r="A69" s="18"/>
      <c r="B69" s="58" t="s">
        <v>54</v>
      </c>
      <c r="C69" s="59" t="s">
        <v>54</v>
      </c>
      <c r="D69" s="60" t="s">
        <v>62</v>
      </c>
      <c r="E69" s="61" t="s">
        <v>54</v>
      </c>
      <c r="F69" s="61" t="s">
        <v>54</v>
      </c>
      <c r="G69" s="62" t="s">
        <v>54</v>
      </c>
      <c r="H69" s="63" t="s">
        <v>54</v>
      </c>
      <c r="I69" s="64"/>
      <c r="J69" s="65" t="s">
        <v>62</v>
      </c>
      <c r="K69" s="61" t="s">
        <v>54</v>
      </c>
      <c r="L69" s="61" t="s">
        <v>54</v>
      </c>
      <c r="M69" s="62" t="s">
        <v>54</v>
      </c>
      <c r="N69" s="66" t="s">
        <v>54</v>
      </c>
      <c r="O69" s="67"/>
      <c r="P69" s="68" t="s">
        <v>54</v>
      </c>
      <c r="Q69" s="69" t="str">
        <f t="shared" si="3"/>
        <v/>
      </c>
      <c r="R69" s="70" t="s">
        <v>54</v>
      </c>
      <c r="S69" s="70" t="s">
        <v>54</v>
      </c>
      <c r="T69" s="71" t="s">
        <v>54</v>
      </c>
    </row>
    <row r="70" spans="1:20" ht="14.25" hidden="1" customHeight="1" x14ac:dyDescent="0.25">
      <c r="A70" s="18"/>
      <c r="B70" s="58" t="s">
        <v>54</v>
      </c>
      <c r="C70" s="59" t="s">
        <v>54</v>
      </c>
      <c r="D70" s="60" t="s">
        <v>62</v>
      </c>
      <c r="E70" s="61" t="s">
        <v>54</v>
      </c>
      <c r="F70" s="61" t="s">
        <v>54</v>
      </c>
      <c r="G70" s="62" t="s">
        <v>54</v>
      </c>
      <c r="H70" s="63" t="s">
        <v>54</v>
      </c>
      <c r="I70" s="64"/>
      <c r="J70" s="65" t="s">
        <v>62</v>
      </c>
      <c r="K70" s="61" t="s">
        <v>54</v>
      </c>
      <c r="L70" s="61" t="s">
        <v>54</v>
      </c>
      <c r="M70" s="62" t="s">
        <v>54</v>
      </c>
      <c r="N70" s="66" t="s">
        <v>54</v>
      </c>
      <c r="O70" s="67"/>
      <c r="P70" s="68" t="s">
        <v>54</v>
      </c>
      <c r="Q70" s="69" t="str">
        <f t="shared" si="3"/>
        <v/>
      </c>
      <c r="R70" s="70" t="s">
        <v>54</v>
      </c>
      <c r="S70" s="70" t="s">
        <v>54</v>
      </c>
      <c r="T70" s="71" t="s">
        <v>54</v>
      </c>
    </row>
    <row r="71" spans="1:20" ht="14.25" hidden="1" customHeight="1" x14ac:dyDescent="0.25">
      <c r="A71" s="18"/>
      <c r="B71" s="58" t="s">
        <v>54</v>
      </c>
      <c r="C71" s="59" t="s">
        <v>54</v>
      </c>
      <c r="D71" s="60" t="s">
        <v>62</v>
      </c>
      <c r="E71" s="61" t="s">
        <v>54</v>
      </c>
      <c r="F71" s="61" t="s">
        <v>54</v>
      </c>
      <c r="G71" s="62" t="s">
        <v>54</v>
      </c>
      <c r="H71" s="63" t="s">
        <v>54</v>
      </c>
      <c r="I71" s="64"/>
      <c r="J71" s="65" t="s">
        <v>62</v>
      </c>
      <c r="K71" s="61" t="s">
        <v>54</v>
      </c>
      <c r="L71" s="61" t="s">
        <v>54</v>
      </c>
      <c r="M71" s="62" t="s">
        <v>54</v>
      </c>
      <c r="N71" s="66" t="s">
        <v>54</v>
      </c>
      <c r="O71" s="67"/>
      <c r="P71" s="68" t="s">
        <v>54</v>
      </c>
      <c r="Q71" s="69" t="str">
        <f t="shared" si="3"/>
        <v/>
      </c>
      <c r="R71" s="70" t="s">
        <v>54</v>
      </c>
      <c r="S71" s="70" t="s">
        <v>54</v>
      </c>
      <c r="T71" s="71" t="s">
        <v>54</v>
      </c>
    </row>
    <row r="72" spans="1:20" ht="14.25" hidden="1" customHeight="1" x14ac:dyDescent="0.25">
      <c r="A72" s="18"/>
      <c r="B72" s="58" t="s">
        <v>54</v>
      </c>
      <c r="C72" s="59" t="s">
        <v>54</v>
      </c>
      <c r="D72" s="60" t="s">
        <v>62</v>
      </c>
      <c r="E72" s="61" t="s">
        <v>54</v>
      </c>
      <c r="F72" s="61" t="s">
        <v>54</v>
      </c>
      <c r="G72" s="62" t="s">
        <v>54</v>
      </c>
      <c r="H72" s="63" t="s">
        <v>54</v>
      </c>
      <c r="I72" s="64"/>
      <c r="J72" s="65" t="s">
        <v>62</v>
      </c>
      <c r="K72" s="61" t="s">
        <v>54</v>
      </c>
      <c r="L72" s="61" t="s">
        <v>54</v>
      </c>
      <c r="M72" s="62" t="s">
        <v>54</v>
      </c>
      <c r="N72" s="66" t="s">
        <v>54</v>
      </c>
      <c r="O72" s="67"/>
      <c r="P72" s="68" t="s">
        <v>54</v>
      </c>
      <c r="Q72" s="69" t="str">
        <f t="shared" si="3"/>
        <v/>
      </c>
      <c r="R72" s="70" t="s">
        <v>54</v>
      </c>
      <c r="S72" s="70" t="s">
        <v>54</v>
      </c>
      <c r="T72" s="71" t="s">
        <v>54</v>
      </c>
    </row>
    <row r="73" spans="1:20" ht="14.25" hidden="1" customHeight="1" x14ac:dyDescent="0.25">
      <c r="A73" s="18"/>
      <c r="B73" s="58" t="s">
        <v>54</v>
      </c>
      <c r="C73" s="59" t="s">
        <v>54</v>
      </c>
      <c r="D73" s="60" t="s">
        <v>62</v>
      </c>
      <c r="E73" s="61" t="s">
        <v>54</v>
      </c>
      <c r="F73" s="61" t="s">
        <v>54</v>
      </c>
      <c r="G73" s="62" t="s">
        <v>54</v>
      </c>
      <c r="H73" s="63" t="s">
        <v>54</v>
      </c>
      <c r="I73" s="64"/>
      <c r="J73" s="65" t="s">
        <v>62</v>
      </c>
      <c r="K73" s="61" t="s">
        <v>54</v>
      </c>
      <c r="L73" s="61" t="s">
        <v>54</v>
      </c>
      <c r="M73" s="62" t="s">
        <v>54</v>
      </c>
      <c r="N73" s="66" t="s">
        <v>54</v>
      </c>
      <c r="O73" s="67"/>
      <c r="P73" s="68" t="s">
        <v>54</v>
      </c>
      <c r="Q73" s="69" t="str">
        <f t="shared" si="3"/>
        <v/>
      </c>
      <c r="R73" s="70" t="s">
        <v>54</v>
      </c>
      <c r="S73" s="70" t="s">
        <v>54</v>
      </c>
      <c r="T73" s="71" t="s">
        <v>54</v>
      </c>
    </row>
    <row r="74" spans="1:20" ht="14.25" hidden="1" customHeight="1" x14ac:dyDescent="0.25">
      <c r="A74" s="18"/>
      <c r="B74" s="58" t="s">
        <v>54</v>
      </c>
      <c r="C74" s="59" t="s">
        <v>54</v>
      </c>
      <c r="D74" s="60" t="s">
        <v>62</v>
      </c>
      <c r="E74" s="61" t="s">
        <v>54</v>
      </c>
      <c r="F74" s="61" t="s">
        <v>54</v>
      </c>
      <c r="G74" s="62" t="s">
        <v>54</v>
      </c>
      <c r="H74" s="63" t="s">
        <v>54</v>
      </c>
      <c r="I74" s="64"/>
      <c r="J74" s="65" t="s">
        <v>62</v>
      </c>
      <c r="K74" s="61" t="s">
        <v>54</v>
      </c>
      <c r="L74" s="61" t="s">
        <v>54</v>
      </c>
      <c r="M74" s="62" t="s">
        <v>54</v>
      </c>
      <c r="N74" s="66" t="s">
        <v>54</v>
      </c>
      <c r="O74" s="67"/>
      <c r="P74" s="68" t="s">
        <v>54</v>
      </c>
      <c r="Q74" s="69" t="str">
        <f t="shared" si="3"/>
        <v/>
      </c>
      <c r="R74" s="70" t="s">
        <v>54</v>
      </c>
      <c r="S74" s="70" t="s">
        <v>54</v>
      </c>
      <c r="T74" s="71" t="s">
        <v>54</v>
      </c>
    </row>
    <row r="75" spans="1:20" ht="14.25" hidden="1" customHeight="1" x14ac:dyDescent="0.25">
      <c r="A75" s="18"/>
      <c r="B75" s="58" t="s">
        <v>54</v>
      </c>
      <c r="C75" s="59" t="s">
        <v>54</v>
      </c>
      <c r="D75" s="60" t="s">
        <v>62</v>
      </c>
      <c r="E75" s="61" t="s">
        <v>54</v>
      </c>
      <c r="F75" s="61" t="s">
        <v>54</v>
      </c>
      <c r="G75" s="62" t="s">
        <v>54</v>
      </c>
      <c r="H75" s="63" t="s">
        <v>54</v>
      </c>
      <c r="I75" s="64"/>
      <c r="J75" s="65" t="s">
        <v>62</v>
      </c>
      <c r="K75" s="61" t="s">
        <v>54</v>
      </c>
      <c r="L75" s="61" t="s">
        <v>54</v>
      </c>
      <c r="M75" s="62" t="s">
        <v>54</v>
      </c>
      <c r="N75" s="66" t="s">
        <v>54</v>
      </c>
      <c r="O75" s="67"/>
      <c r="P75" s="68" t="s">
        <v>54</v>
      </c>
      <c r="Q75" s="69" t="str">
        <f t="shared" si="3"/>
        <v/>
      </c>
      <c r="R75" s="70" t="s">
        <v>54</v>
      </c>
      <c r="S75" s="70" t="s">
        <v>54</v>
      </c>
      <c r="T75" s="71" t="s">
        <v>54</v>
      </c>
    </row>
    <row r="76" spans="1:20" ht="14.25" hidden="1" customHeight="1" x14ac:dyDescent="0.25">
      <c r="A76" s="18"/>
      <c r="B76" s="58" t="s">
        <v>54</v>
      </c>
      <c r="C76" s="59" t="s">
        <v>54</v>
      </c>
      <c r="D76" s="60" t="s">
        <v>62</v>
      </c>
      <c r="E76" s="61" t="s">
        <v>54</v>
      </c>
      <c r="F76" s="61" t="s">
        <v>54</v>
      </c>
      <c r="G76" s="62" t="s">
        <v>54</v>
      </c>
      <c r="H76" s="63" t="s">
        <v>54</v>
      </c>
      <c r="I76" s="64"/>
      <c r="J76" s="65" t="s">
        <v>62</v>
      </c>
      <c r="K76" s="61" t="s">
        <v>54</v>
      </c>
      <c r="L76" s="61" t="s">
        <v>54</v>
      </c>
      <c r="M76" s="62" t="s">
        <v>54</v>
      </c>
      <c r="N76" s="66" t="s">
        <v>54</v>
      </c>
      <c r="O76" s="67"/>
      <c r="P76" s="68" t="s">
        <v>54</v>
      </c>
      <c r="Q76" s="69" t="str">
        <f t="shared" si="3"/>
        <v/>
      </c>
      <c r="R76" s="70" t="s">
        <v>54</v>
      </c>
      <c r="S76" s="70" t="s">
        <v>54</v>
      </c>
      <c r="T76" s="71" t="s">
        <v>54</v>
      </c>
    </row>
    <row r="77" spans="1:20" ht="14.25" hidden="1" customHeight="1" x14ac:dyDescent="0.25">
      <c r="A77" s="18"/>
      <c r="B77" s="58" t="s">
        <v>54</v>
      </c>
      <c r="C77" s="59" t="s">
        <v>54</v>
      </c>
      <c r="D77" s="60" t="s">
        <v>62</v>
      </c>
      <c r="E77" s="61" t="s">
        <v>54</v>
      </c>
      <c r="F77" s="61" t="s">
        <v>54</v>
      </c>
      <c r="G77" s="62" t="s">
        <v>54</v>
      </c>
      <c r="H77" s="63" t="s">
        <v>54</v>
      </c>
      <c r="I77" s="64"/>
      <c r="J77" s="65" t="s">
        <v>62</v>
      </c>
      <c r="K77" s="61" t="s">
        <v>54</v>
      </c>
      <c r="L77" s="61" t="s">
        <v>54</v>
      </c>
      <c r="M77" s="62" t="s">
        <v>54</v>
      </c>
      <c r="N77" s="66" t="s">
        <v>54</v>
      </c>
      <c r="O77" s="67"/>
      <c r="P77" s="68" t="s">
        <v>54</v>
      </c>
      <c r="Q77" s="69" t="str">
        <f t="shared" si="3"/>
        <v/>
      </c>
      <c r="R77" s="70" t="s">
        <v>54</v>
      </c>
      <c r="S77" s="70" t="s">
        <v>54</v>
      </c>
      <c r="T77" s="71" t="s">
        <v>54</v>
      </c>
    </row>
    <row r="78" spans="1:20" ht="14.25" hidden="1" customHeight="1" x14ac:dyDescent="0.25">
      <c r="A78" s="18"/>
      <c r="B78" s="58" t="s">
        <v>54</v>
      </c>
      <c r="C78" s="59" t="s">
        <v>54</v>
      </c>
      <c r="D78" s="60" t="s">
        <v>62</v>
      </c>
      <c r="E78" s="61" t="s">
        <v>54</v>
      </c>
      <c r="F78" s="61" t="s">
        <v>54</v>
      </c>
      <c r="G78" s="62" t="s">
        <v>54</v>
      </c>
      <c r="H78" s="63" t="s">
        <v>54</v>
      </c>
      <c r="I78" s="64"/>
      <c r="J78" s="65" t="s">
        <v>62</v>
      </c>
      <c r="K78" s="61" t="s">
        <v>54</v>
      </c>
      <c r="L78" s="61" t="s">
        <v>54</v>
      </c>
      <c r="M78" s="62" t="s">
        <v>54</v>
      </c>
      <c r="N78" s="66" t="s">
        <v>54</v>
      </c>
      <c r="O78" s="67"/>
      <c r="P78" s="68" t="s">
        <v>54</v>
      </c>
      <c r="Q78" s="69" t="str">
        <f t="shared" si="3"/>
        <v/>
      </c>
      <c r="R78" s="70" t="s">
        <v>54</v>
      </c>
      <c r="S78" s="70" t="s">
        <v>54</v>
      </c>
      <c r="T78" s="71" t="s">
        <v>54</v>
      </c>
    </row>
    <row r="79" spans="1:20" ht="14.25" hidden="1" customHeight="1" x14ac:dyDescent="0.25">
      <c r="A79" s="18"/>
      <c r="B79" s="58" t="s">
        <v>54</v>
      </c>
      <c r="C79" s="59" t="s">
        <v>54</v>
      </c>
      <c r="D79" s="60" t="s">
        <v>62</v>
      </c>
      <c r="E79" s="61" t="s">
        <v>54</v>
      </c>
      <c r="F79" s="61" t="s">
        <v>54</v>
      </c>
      <c r="G79" s="62" t="s">
        <v>54</v>
      </c>
      <c r="H79" s="63" t="s">
        <v>54</v>
      </c>
      <c r="I79" s="64"/>
      <c r="J79" s="65" t="s">
        <v>62</v>
      </c>
      <c r="K79" s="61" t="s">
        <v>54</v>
      </c>
      <c r="L79" s="61" t="s">
        <v>54</v>
      </c>
      <c r="M79" s="62" t="s">
        <v>54</v>
      </c>
      <c r="N79" s="66" t="s">
        <v>54</v>
      </c>
      <c r="O79" s="67"/>
      <c r="P79" s="68" t="s">
        <v>54</v>
      </c>
      <c r="Q79" s="69" t="str">
        <f t="shared" si="3"/>
        <v/>
      </c>
      <c r="R79" s="70" t="s">
        <v>54</v>
      </c>
      <c r="S79" s="70" t="s">
        <v>54</v>
      </c>
      <c r="T79" s="71" t="s">
        <v>54</v>
      </c>
    </row>
    <row r="80" spans="1:20" ht="14.25" hidden="1" customHeight="1" x14ac:dyDescent="0.25">
      <c r="A80" s="18"/>
      <c r="B80" s="58" t="s">
        <v>54</v>
      </c>
      <c r="C80" s="59" t="s">
        <v>54</v>
      </c>
      <c r="D80" s="60" t="s">
        <v>62</v>
      </c>
      <c r="E80" s="61" t="s">
        <v>54</v>
      </c>
      <c r="F80" s="61" t="s">
        <v>54</v>
      </c>
      <c r="G80" s="62" t="s">
        <v>54</v>
      </c>
      <c r="H80" s="63" t="s">
        <v>54</v>
      </c>
      <c r="I80" s="64"/>
      <c r="J80" s="65" t="s">
        <v>62</v>
      </c>
      <c r="K80" s="61" t="s">
        <v>54</v>
      </c>
      <c r="L80" s="61" t="s">
        <v>54</v>
      </c>
      <c r="M80" s="62" t="s">
        <v>54</v>
      </c>
      <c r="N80" s="66" t="s">
        <v>54</v>
      </c>
      <c r="O80" s="67"/>
      <c r="P80" s="68" t="s">
        <v>54</v>
      </c>
      <c r="Q80" s="69" t="str">
        <f t="shared" si="3"/>
        <v/>
      </c>
      <c r="R80" s="70" t="s">
        <v>54</v>
      </c>
      <c r="S80" s="70" t="s">
        <v>54</v>
      </c>
      <c r="T80" s="71" t="s">
        <v>54</v>
      </c>
    </row>
    <row r="81" spans="1:20" ht="14.25" hidden="1" customHeight="1" x14ac:dyDescent="0.25">
      <c r="A81" s="18"/>
      <c r="B81" s="58" t="s">
        <v>54</v>
      </c>
      <c r="C81" s="59" t="s">
        <v>54</v>
      </c>
      <c r="D81" s="60" t="s">
        <v>62</v>
      </c>
      <c r="E81" s="61" t="s">
        <v>54</v>
      </c>
      <c r="F81" s="61" t="s">
        <v>54</v>
      </c>
      <c r="G81" s="62" t="s">
        <v>54</v>
      </c>
      <c r="H81" s="63" t="s">
        <v>54</v>
      </c>
      <c r="I81" s="64"/>
      <c r="J81" s="65" t="s">
        <v>62</v>
      </c>
      <c r="K81" s="61" t="s">
        <v>54</v>
      </c>
      <c r="L81" s="61" t="s">
        <v>54</v>
      </c>
      <c r="M81" s="62" t="s">
        <v>54</v>
      </c>
      <c r="N81" s="66" t="s">
        <v>54</v>
      </c>
      <c r="O81" s="67"/>
      <c r="P81" s="68" t="s">
        <v>54</v>
      </c>
      <c r="Q81" s="69" t="str">
        <f t="shared" si="3"/>
        <v/>
      </c>
      <c r="R81" s="70" t="s">
        <v>54</v>
      </c>
      <c r="S81" s="70" t="s">
        <v>54</v>
      </c>
      <c r="T81" s="71" t="s">
        <v>54</v>
      </c>
    </row>
    <row r="82" spans="1:20" ht="14.25" hidden="1" customHeight="1" x14ac:dyDescent="0.25">
      <c r="A82" s="18"/>
      <c r="B82" s="58" t="s">
        <v>54</v>
      </c>
      <c r="C82" s="59" t="s">
        <v>54</v>
      </c>
      <c r="D82" s="60" t="s">
        <v>62</v>
      </c>
      <c r="E82" s="61" t="s">
        <v>54</v>
      </c>
      <c r="F82" s="61" t="s">
        <v>54</v>
      </c>
      <c r="G82" s="62" t="s">
        <v>54</v>
      </c>
      <c r="H82" s="63" t="s">
        <v>54</v>
      </c>
      <c r="I82" s="64"/>
      <c r="J82" s="65" t="s">
        <v>62</v>
      </c>
      <c r="K82" s="61" t="s">
        <v>54</v>
      </c>
      <c r="L82" s="61" t="s">
        <v>54</v>
      </c>
      <c r="M82" s="62" t="s">
        <v>54</v>
      </c>
      <c r="N82" s="66" t="s">
        <v>54</v>
      </c>
      <c r="O82" s="67"/>
      <c r="P82" s="68" t="s">
        <v>54</v>
      </c>
      <c r="Q82" s="69" t="str">
        <f t="shared" si="3"/>
        <v/>
      </c>
      <c r="R82" s="70" t="s">
        <v>54</v>
      </c>
      <c r="S82" s="70" t="s">
        <v>54</v>
      </c>
      <c r="T82" s="71" t="s">
        <v>54</v>
      </c>
    </row>
    <row r="83" spans="1:20" ht="14.25" hidden="1" customHeight="1" x14ac:dyDescent="0.25">
      <c r="A83" s="18"/>
      <c r="B83" s="58" t="s">
        <v>54</v>
      </c>
      <c r="C83" s="59" t="s">
        <v>54</v>
      </c>
      <c r="D83" s="60" t="s">
        <v>62</v>
      </c>
      <c r="E83" s="61" t="s">
        <v>54</v>
      </c>
      <c r="F83" s="61" t="s">
        <v>54</v>
      </c>
      <c r="G83" s="62" t="s">
        <v>54</v>
      </c>
      <c r="H83" s="63" t="s">
        <v>54</v>
      </c>
      <c r="I83" s="64"/>
      <c r="J83" s="65" t="s">
        <v>62</v>
      </c>
      <c r="K83" s="61" t="s">
        <v>54</v>
      </c>
      <c r="L83" s="61" t="s">
        <v>54</v>
      </c>
      <c r="M83" s="62" t="s">
        <v>54</v>
      </c>
      <c r="N83" s="66" t="s">
        <v>54</v>
      </c>
      <c r="O83" s="67"/>
      <c r="P83" s="68" t="s">
        <v>54</v>
      </c>
      <c r="Q83" s="69" t="str">
        <f t="shared" si="3"/>
        <v/>
      </c>
      <c r="R83" s="70" t="s">
        <v>54</v>
      </c>
      <c r="S83" s="70" t="s">
        <v>54</v>
      </c>
      <c r="T83" s="71" t="s">
        <v>54</v>
      </c>
    </row>
    <row r="84" spans="1:20" ht="14.25" hidden="1" customHeight="1" x14ac:dyDescent="0.25">
      <c r="A84" s="18"/>
      <c r="B84" s="58" t="s">
        <v>54</v>
      </c>
      <c r="C84" s="59" t="s">
        <v>54</v>
      </c>
      <c r="D84" s="60" t="s">
        <v>62</v>
      </c>
      <c r="E84" s="61" t="s">
        <v>54</v>
      </c>
      <c r="F84" s="61" t="s">
        <v>54</v>
      </c>
      <c r="G84" s="62" t="s">
        <v>54</v>
      </c>
      <c r="H84" s="63" t="s">
        <v>54</v>
      </c>
      <c r="I84" s="64"/>
      <c r="J84" s="65" t="s">
        <v>62</v>
      </c>
      <c r="K84" s="61" t="s">
        <v>54</v>
      </c>
      <c r="L84" s="61" t="s">
        <v>54</v>
      </c>
      <c r="M84" s="62" t="s">
        <v>54</v>
      </c>
      <c r="N84" s="66" t="s">
        <v>54</v>
      </c>
      <c r="O84" s="67"/>
      <c r="P84" s="68" t="s">
        <v>54</v>
      </c>
      <c r="Q84" s="69" t="str">
        <f t="shared" si="3"/>
        <v/>
      </c>
      <c r="R84" s="70" t="s">
        <v>54</v>
      </c>
      <c r="S84" s="70" t="s">
        <v>54</v>
      </c>
      <c r="T84" s="71" t="s">
        <v>54</v>
      </c>
    </row>
    <row r="85" spans="1:20" ht="14.25" hidden="1" customHeight="1" x14ac:dyDescent="0.25">
      <c r="A85" s="18"/>
      <c r="B85" s="58" t="s">
        <v>54</v>
      </c>
      <c r="C85" s="59" t="s">
        <v>54</v>
      </c>
      <c r="D85" s="60" t="s">
        <v>62</v>
      </c>
      <c r="E85" s="61" t="s">
        <v>54</v>
      </c>
      <c r="F85" s="61" t="s">
        <v>54</v>
      </c>
      <c r="G85" s="62" t="s">
        <v>54</v>
      </c>
      <c r="H85" s="63" t="s">
        <v>54</v>
      </c>
      <c r="I85" s="64"/>
      <c r="J85" s="65" t="s">
        <v>62</v>
      </c>
      <c r="K85" s="61" t="s">
        <v>54</v>
      </c>
      <c r="L85" s="61" t="s">
        <v>54</v>
      </c>
      <c r="M85" s="62" t="s">
        <v>54</v>
      </c>
      <c r="N85" s="66" t="s">
        <v>54</v>
      </c>
      <c r="O85" s="67"/>
      <c r="P85" s="68" t="s">
        <v>54</v>
      </c>
      <c r="Q85" s="69" t="str">
        <f t="shared" si="3"/>
        <v/>
      </c>
      <c r="R85" s="70" t="s">
        <v>54</v>
      </c>
      <c r="S85" s="70" t="s">
        <v>54</v>
      </c>
      <c r="T85" s="71" t="s">
        <v>54</v>
      </c>
    </row>
    <row r="86" spans="1:20" ht="14.25" hidden="1" customHeight="1" x14ac:dyDescent="0.25">
      <c r="A86" s="18"/>
      <c r="B86" s="58" t="s">
        <v>54</v>
      </c>
      <c r="C86" s="59" t="s">
        <v>54</v>
      </c>
      <c r="D86" s="60" t="s">
        <v>62</v>
      </c>
      <c r="E86" s="61" t="s">
        <v>54</v>
      </c>
      <c r="F86" s="61" t="s">
        <v>54</v>
      </c>
      <c r="G86" s="62" t="s">
        <v>54</v>
      </c>
      <c r="H86" s="63" t="s">
        <v>54</v>
      </c>
      <c r="I86" s="64"/>
      <c r="J86" s="65" t="s">
        <v>62</v>
      </c>
      <c r="K86" s="61" t="s">
        <v>54</v>
      </c>
      <c r="L86" s="61" t="s">
        <v>54</v>
      </c>
      <c r="M86" s="62" t="s">
        <v>54</v>
      </c>
      <c r="N86" s="66" t="s">
        <v>54</v>
      </c>
      <c r="O86" s="67"/>
      <c r="P86" s="68" t="s">
        <v>54</v>
      </c>
      <c r="Q86" s="69" t="str">
        <f t="shared" si="3"/>
        <v/>
      </c>
      <c r="R86" s="70" t="s">
        <v>54</v>
      </c>
      <c r="S86" s="70" t="s">
        <v>54</v>
      </c>
      <c r="T86" s="71" t="s">
        <v>54</v>
      </c>
    </row>
    <row r="87" spans="1:20" ht="14.25" hidden="1" customHeight="1" x14ac:dyDescent="0.25">
      <c r="A87" s="18"/>
      <c r="B87" s="58" t="s">
        <v>54</v>
      </c>
      <c r="C87" s="59" t="s">
        <v>54</v>
      </c>
      <c r="D87" s="60" t="s">
        <v>62</v>
      </c>
      <c r="E87" s="61" t="s">
        <v>54</v>
      </c>
      <c r="F87" s="61" t="s">
        <v>54</v>
      </c>
      <c r="G87" s="62" t="s">
        <v>54</v>
      </c>
      <c r="H87" s="63" t="s">
        <v>54</v>
      </c>
      <c r="I87" s="64"/>
      <c r="J87" s="65" t="s">
        <v>62</v>
      </c>
      <c r="K87" s="61" t="s">
        <v>54</v>
      </c>
      <c r="L87" s="61" t="s">
        <v>54</v>
      </c>
      <c r="M87" s="62" t="s">
        <v>54</v>
      </c>
      <c r="N87" s="66" t="s">
        <v>54</v>
      </c>
      <c r="O87" s="67"/>
      <c r="P87" s="68" t="s">
        <v>54</v>
      </c>
      <c r="Q87" s="69" t="str">
        <f t="shared" si="3"/>
        <v/>
      </c>
      <c r="R87" s="70" t="s">
        <v>54</v>
      </c>
      <c r="S87" s="70" t="s">
        <v>54</v>
      </c>
      <c r="T87" s="71" t="s">
        <v>54</v>
      </c>
    </row>
    <row r="88" spans="1:20" ht="14.25" hidden="1" customHeight="1" x14ac:dyDescent="0.25">
      <c r="A88" s="18"/>
      <c r="B88" s="58" t="s">
        <v>54</v>
      </c>
      <c r="C88" s="59" t="s">
        <v>54</v>
      </c>
      <c r="D88" s="60" t="s">
        <v>62</v>
      </c>
      <c r="E88" s="61" t="s">
        <v>54</v>
      </c>
      <c r="F88" s="61" t="s">
        <v>54</v>
      </c>
      <c r="G88" s="62" t="s">
        <v>54</v>
      </c>
      <c r="H88" s="63" t="s">
        <v>54</v>
      </c>
      <c r="I88" s="64"/>
      <c r="J88" s="65" t="s">
        <v>62</v>
      </c>
      <c r="K88" s="61" t="s">
        <v>54</v>
      </c>
      <c r="L88" s="61" t="s">
        <v>54</v>
      </c>
      <c r="M88" s="62" t="s">
        <v>54</v>
      </c>
      <c r="N88" s="66" t="s">
        <v>54</v>
      </c>
      <c r="O88" s="67"/>
      <c r="P88" s="68" t="s">
        <v>54</v>
      </c>
      <c r="Q88" s="69" t="str">
        <f t="shared" si="3"/>
        <v/>
      </c>
      <c r="R88" s="70" t="s">
        <v>54</v>
      </c>
      <c r="S88" s="70" t="s">
        <v>54</v>
      </c>
      <c r="T88" s="71" t="s">
        <v>54</v>
      </c>
    </row>
    <row r="89" spans="1:20" ht="14.25" hidden="1" customHeight="1" x14ac:dyDescent="0.25">
      <c r="A89" s="18"/>
      <c r="B89" s="58" t="s">
        <v>54</v>
      </c>
      <c r="C89" s="59" t="s">
        <v>54</v>
      </c>
      <c r="D89" s="60" t="s">
        <v>62</v>
      </c>
      <c r="E89" s="61" t="s">
        <v>54</v>
      </c>
      <c r="F89" s="61" t="s">
        <v>54</v>
      </c>
      <c r="G89" s="62" t="s">
        <v>54</v>
      </c>
      <c r="H89" s="63" t="s">
        <v>54</v>
      </c>
      <c r="I89" s="64"/>
      <c r="J89" s="65" t="s">
        <v>62</v>
      </c>
      <c r="K89" s="61" t="s">
        <v>54</v>
      </c>
      <c r="L89" s="61" t="s">
        <v>54</v>
      </c>
      <c r="M89" s="62" t="s">
        <v>54</v>
      </c>
      <c r="N89" s="66" t="s">
        <v>54</v>
      </c>
      <c r="O89" s="67"/>
      <c r="P89" s="68" t="s">
        <v>54</v>
      </c>
      <c r="Q89" s="69" t="str">
        <f t="shared" ref="Q89:Q94" si="4">IF(OR(E89="",E89="-",K89="",K89="-"),"",E89-K89)</f>
        <v/>
      </c>
      <c r="R89" s="70" t="s">
        <v>54</v>
      </c>
      <c r="S89" s="70" t="s">
        <v>54</v>
      </c>
      <c r="T89" s="71" t="s">
        <v>54</v>
      </c>
    </row>
    <row r="90" spans="1:20" ht="14.25" hidden="1" customHeight="1" x14ac:dyDescent="0.25">
      <c r="A90" s="18"/>
      <c r="B90" s="58" t="s">
        <v>54</v>
      </c>
      <c r="C90" s="59" t="s">
        <v>54</v>
      </c>
      <c r="D90" s="60" t="s">
        <v>62</v>
      </c>
      <c r="E90" s="61" t="s">
        <v>54</v>
      </c>
      <c r="F90" s="61" t="s">
        <v>54</v>
      </c>
      <c r="G90" s="62" t="s">
        <v>54</v>
      </c>
      <c r="H90" s="63" t="s">
        <v>54</v>
      </c>
      <c r="I90" s="64"/>
      <c r="J90" s="65" t="s">
        <v>62</v>
      </c>
      <c r="K90" s="61" t="s">
        <v>54</v>
      </c>
      <c r="L90" s="61" t="s">
        <v>54</v>
      </c>
      <c r="M90" s="62" t="s">
        <v>54</v>
      </c>
      <c r="N90" s="66" t="s">
        <v>54</v>
      </c>
      <c r="O90" s="67"/>
      <c r="P90" s="68" t="s">
        <v>54</v>
      </c>
      <c r="Q90" s="69" t="str">
        <f t="shared" si="4"/>
        <v/>
      </c>
      <c r="R90" s="70" t="s">
        <v>54</v>
      </c>
      <c r="S90" s="70" t="s">
        <v>54</v>
      </c>
      <c r="T90" s="71" t="s">
        <v>54</v>
      </c>
    </row>
    <row r="91" spans="1:20" ht="14.25" hidden="1" customHeight="1" x14ac:dyDescent="0.25">
      <c r="A91" s="18"/>
      <c r="B91" s="58" t="s">
        <v>54</v>
      </c>
      <c r="C91" s="59" t="s">
        <v>54</v>
      </c>
      <c r="D91" s="60" t="s">
        <v>62</v>
      </c>
      <c r="E91" s="61" t="s">
        <v>54</v>
      </c>
      <c r="F91" s="61" t="s">
        <v>54</v>
      </c>
      <c r="G91" s="62" t="s">
        <v>54</v>
      </c>
      <c r="H91" s="63" t="s">
        <v>54</v>
      </c>
      <c r="I91" s="64"/>
      <c r="J91" s="65" t="s">
        <v>62</v>
      </c>
      <c r="K91" s="61" t="s">
        <v>54</v>
      </c>
      <c r="L91" s="61" t="s">
        <v>54</v>
      </c>
      <c r="M91" s="62" t="s">
        <v>54</v>
      </c>
      <c r="N91" s="66" t="s">
        <v>54</v>
      </c>
      <c r="O91" s="67"/>
      <c r="P91" s="68" t="s">
        <v>54</v>
      </c>
      <c r="Q91" s="69" t="str">
        <f t="shared" si="4"/>
        <v/>
      </c>
      <c r="R91" s="70" t="s">
        <v>54</v>
      </c>
      <c r="S91" s="70" t="s">
        <v>54</v>
      </c>
      <c r="T91" s="71" t="s">
        <v>54</v>
      </c>
    </row>
    <row r="92" spans="1:20" ht="14.25" hidden="1" customHeight="1" x14ac:dyDescent="0.25">
      <c r="A92" s="18"/>
      <c r="B92" s="58" t="s">
        <v>54</v>
      </c>
      <c r="C92" s="59" t="s">
        <v>54</v>
      </c>
      <c r="D92" s="60" t="s">
        <v>62</v>
      </c>
      <c r="E92" s="61" t="s">
        <v>54</v>
      </c>
      <c r="F92" s="61" t="s">
        <v>54</v>
      </c>
      <c r="G92" s="62" t="s">
        <v>54</v>
      </c>
      <c r="H92" s="63" t="s">
        <v>54</v>
      </c>
      <c r="I92" s="64"/>
      <c r="J92" s="65" t="s">
        <v>62</v>
      </c>
      <c r="K92" s="61" t="s">
        <v>54</v>
      </c>
      <c r="L92" s="61" t="s">
        <v>54</v>
      </c>
      <c r="M92" s="62" t="s">
        <v>54</v>
      </c>
      <c r="N92" s="66" t="s">
        <v>54</v>
      </c>
      <c r="O92" s="67"/>
      <c r="P92" s="68" t="s">
        <v>54</v>
      </c>
      <c r="Q92" s="69" t="str">
        <f t="shared" si="4"/>
        <v/>
      </c>
      <c r="R92" s="70" t="s">
        <v>54</v>
      </c>
      <c r="S92" s="70" t="s">
        <v>54</v>
      </c>
      <c r="T92" s="71" t="s">
        <v>54</v>
      </c>
    </row>
    <row r="93" spans="1:20" ht="14.25" hidden="1" customHeight="1" x14ac:dyDescent="0.25">
      <c r="A93" s="18"/>
      <c r="B93" s="58" t="s">
        <v>54</v>
      </c>
      <c r="C93" s="59" t="s">
        <v>54</v>
      </c>
      <c r="D93" s="60" t="s">
        <v>62</v>
      </c>
      <c r="E93" s="61" t="s">
        <v>54</v>
      </c>
      <c r="F93" s="61" t="s">
        <v>54</v>
      </c>
      <c r="G93" s="62" t="s">
        <v>54</v>
      </c>
      <c r="H93" s="63" t="s">
        <v>54</v>
      </c>
      <c r="I93" s="64"/>
      <c r="J93" s="65" t="s">
        <v>62</v>
      </c>
      <c r="K93" s="61" t="s">
        <v>54</v>
      </c>
      <c r="L93" s="61" t="s">
        <v>54</v>
      </c>
      <c r="M93" s="62" t="s">
        <v>54</v>
      </c>
      <c r="N93" s="66" t="s">
        <v>54</v>
      </c>
      <c r="O93" s="67"/>
      <c r="P93" s="68" t="s">
        <v>54</v>
      </c>
      <c r="Q93" s="69" t="str">
        <f t="shared" si="4"/>
        <v/>
      </c>
      <c r="R93" s="70" t="s">
        <v>54</v>
      </c>
      <c r="S93" s="70" t="s">
        <v>54</v>
      </c>
      <c r="T93" s="71" t="s">
        <v>54</v>
      </c>
    </row>
    <row r="94" spans="1:20" ht="15" hidden="1" customHeight="1" x14ac:dyDescent="0.25">
      <c r="A94" s="18"/>
      <c r="B94" s="58" t="s">
        <v>54</v>
      </c>
      <c r="C94" s="59" t="s">
        <v>54</v>
      </c>
      <c r="D94" s="60" t="s">
        <v>62</v>
      </c>
      <c r="E94" s="61" t="s">
        <v>54</v>
      </c>
      <c r="F94" s="61" t="s">
        <v>54</v>
      </c>
      <c r="G94" s="62" t="s">
        <v>54</v>
      </c>
      <c r="H94" s="63" t="s">
        <v>54</v>
      </c>
      <c r="I94" s="64"/>
      <c r="J94" s="65" t="s">
        <v>62</v>
      </c>
      <c r="K94" s="61" t="s">
        <v>54</v>
      </c>
      <c r="L94" s="61" t="s">
        <v>54</v>
      </c>
      <c r="M94" s="62" t="s">
        <v>54</v>
      </c>
      <c r="N94" s="66" t="s">
        <v>54</v>
      </c>
      <c r="O94" s="67"/>
      <c r="P94" s="68" t="s">
        <v>54</v>
      </c>
      <c r="Q94" s="69" t="str">
        <f t="shared" si="4"/>
        <v/>
      </c>
      <c r="R94" s="70" t="s">
        <v>54</v>
      </c>
      <c r="S94" s="70" t="s">
        <v>54</v>
      </c>
      <c r="T94" s="71" t="s">
        <v>54</v>
      </c>
    </row>
    <row r="95" spans="1:20" ht="14.25" customHeight="1" x14ac:dyDescent="0.25">
      <c r="A95" s="18"/>
      <c r="B95" s="73" t="s">
        <v>92</v>
      </c>
      <c r="C95" s="74">
        <f>IF(SUM(C25:C94)=0,"-",AVERAGE(C25:C94))</f>
        <v>24</v>
      </c>
      <c r="D95" s="75" t="s">
        <v>62</v>
      </c>
      <c r="E95" s="76">
        <f>IF(SUM(E25:E94)=0,0,AVERAGE(E25:E94))</f>
        <v>63.760443800000004</v>
      </c>
      <c r="F95" s="76">
        <f>IF(SUM(F25:F94)=0,"-",AVERAGE(F25:F94))</f>
        <v>4</v>
      </c>
      <c r="G95" s="77">
        <f>IF(SUM(G25:G94)=0,"-",AVERAGE(G25:G94))</f>
        <v>73.405900933333371</v>
      </c>
      <c r="H95" s="78">
        <f>IF(SUM(H25:H94)=0,"-",AVERAGE(H25:H94))</f>
        <v>74.797767566666636</v>
      </c>
      <c r="I95" s="77"/>
      <c r="J95" s="79" t="s">
        <v>62</v>
      </c>
      <c r="K95" s="76">
        <f>IF(SUM(K25:K94)=0,0,AVERAGE(K25:K94))</f>
        <v>58.906668366666693</v>
      </c>
      <c r="L95" s="76">
        <f>IF(SUM(L25:L94)=0,"-",AVERAGE(L25:L94))</f>
        <v>3.2000000000000015</v>
      </c>
      <c r="M95" s="77">
        <f>IF(SUM(M25:M94)=0,"-",AVERAGE(M25:M94))</f>
        <v>64.589793566666685</v>
      </c>
      <c r="N95" s="77">
        <f>IF(SUM(N25:N94)=0,"-",AVERAGE(N25:N94))</f>
        <v>65.648303499999983</v>
      </c>
      <c r="O95" s="80"/>
      <c r="P95" s="81" t="str">
        <f>IF(SUM(P25:P94)=0,"-",AVERAGE(P25:P94))</f>
        <v>-</v>
      </c>
      <c r="Q95" s="82">
        <f>IF(SUM(Q25:Q94)=0,"-",AVERAGE(Q25:Q94))</f>
        <v>4.8537754333333334</v>
      </c>
      <c r="R95" s="78">
        <f>IF(SUM(R25:R94)=0,"-",AVERAGE(R25:R94))</f>
        <v>8.8161073666666603</v>
      </c>
      <c r="S95" s="78">
        <f>IF(SUM(S25:S94)=0,"-",AVERAGE(S25:S94))</f>
        <v>9.1494640666666669</v>
      </c>
      <c r="T95" s="81">
        <f>IF(SUM(T25:T94)=0,"-",AVERAGE(T25:T94))</f>
        <v>0.87412440000000002</v>
      </c>
    </row>
    <row r="96" spans="1:20" ht="15.75" customHeight="1" thickBot="1" x14ac:dyDescent="0.3">
      <c r="A96" s="18"/>
      <c r="B96" s="83" t="s">
        <v>93</v>
      </c>
      <c r="C96" s="84">
        <f>SUM(C25:C94)</f>
        <v>720</v>
      </c>
      <c r="D96" s="83"/>
      <c r="E96" s="85"/>
      <c r="F96" s="85"/>
      <c r="G96" s="86">
        <f>SUM(G25:G94)</f>
        <v>2202.177028000001</v>
      </c>
      <c r="H96" s="87">
        <f>SUM(H25:H94)</f>
        <v>2243.9330269999991</v>
      </c>
      <c r="I96" s="88"/>
      <c r="J96" s="85"/>
      <c r="K96" s="85"/>
      <c r="L96" s="85"/>
      <c r="M96" s="89">
        <f>SUM(M25:M94)</f>
        <v>1937.6938070000006</v>
      </c>
      <c r="N96" s="90">
        <f>SUM(N25:N94)</f>
        <v>1969.4491049999995</v>
      </c>
      <c r="O96" s="91"/>
      <c r="P96" s="92">
        <f>SUM(P25:P94)</f>
        <v>0</v>
      </c>
      <c r="Q96" s="83"/>
      <c r="R96" s="93">
        <f>SUM(R25:R94)</f>
        <v>264.48322099999979</v>
      </c>
      <c r="S96" s="93">
        <f>SUM(S25:S94)</f>
        <v>274.48392200000001</v>
      </c>
      <c r="T96" s="92">
        <f>SUM(T25:T94)</f>
        <v>26.223732000000002</v>
      </c>
    </row>
    <row r="97" spans="1:23" s="25" customFormat="1" ht="14.25" customHeight="1" x14ac:dyDescent="0.2">
      <c r="A97" s="94"/>
      <c r="B97" s="95">
        <f>70-COUNTIF(B25:B94,"")</f>
        <v>30</v>
      </c>
      <c r="C97" s="95">
        <f>COUNT(C25:C94)</f>
        <v>30</v>
      </c>
      <c r="D97" s="95">
        <f>B97-C97</f>
        <v>0</v>
      </c>
      <c r="E97" s="96" t="s">
        <v>94</v>
      </c>
      <c r="F97" s="96">
        <v>8</v>
      </c>
      <c r="G97" s="97">
        <f>AVERAGE(G48:G54)</f>
        <v>65.395004</v>
      </c>
      <c r="H97" s="98"/>
      <c r="I97" s="99"/>
      <c r="J97" s="99"/>
      <c r="K97" s="99"/>
      <c r="L97" s="99"/>
      <c r="M97" s="97">
        <f>AVERAGE(M48:M54)</f>
        <v>56.585115285714281</v>
      </c>
      <c r="N97" s="98"/>
      <c r="O97" s="98"/>
      <c r="P97" s="98"/>
      <c r="Q97" s="98"/>
      <c r="R97" s="97">
        <f>AVERAGE(R48:R54)</f>
        <v>8.8098887142857141</v>
      </c>
      <c r="S97" s="97"/>
      <c r="T97" s="100">
        <f>AVERAGE(T48:T54)</f>
        <v>0.85153314285714288</v>
      </c>
      <c r="U97" s="98"/>
      <c r="V97" s="98"/>
      <c r="W97" s="101"/>
    </row>
    <row r="98" spans="1:23" ht="13.5" customHeight="1" x14ac:dyDescent="0.25">
      <c r="A98" s="18"/>
      <c r="B98" s="23" t="s">
        <v>95</v>
      </c>
      <c r="C98" s="23"/>
      <c r="D98" s="23"/>
      <c r="E98" s="23"/>
      <c r="F98" s="23"/>
      <c r="G98" s="102"/>
      <c r="H98" s="102"/>
      <c r="I98" s="23"/>
      <c r="J98" s="23"/>
      <c r="K98" s="23"/>
      <c r="L98" s="23"/>
      <c r="M98" s="102"/>
      <c r="N98" s="23"/>
      <c r="O98" s="23"/>
      <c r="P98" s="23"/>
      <c r="Q98" s="23"/>
      <c r="R98" s="102">
        <v>0</v>
      </c>
      <c r="S98" s="102">
        <f>IF(S96=0,0,S97*$F$97)</f>
        <v>0</v>
      </c>
      <c r="T98" s="103">
        <v>0</v>
      </c>
      <c r="U98" s="23"/>
      <c r="V98" s="23"/>
    </row>
    <row r="99" spans="1:23" s="104" customFormat="1" ht="13.5" customHeight="1" x14ac:dyDescent="0.25">
      <c r="A99" s="105"/>
      <c r="B99" s="106" t="s">
        <v>96</v>
      </c>
      <c r="C99" s="106"/>
      <c r="D99" s="106"/>
      <c r="E99" s="106"/>
      <c r="F99" s="106"/>
      <c r="G99" s="103"/>
      <c r="H99" s="103"/>
      <c r="I99" s="106"/>
      <c r="J99" s="106"/>
      <c r="K99" s="106"/>
      <c r="L99" s="106"/>
      <c r="M99" s="103"/>
      <c r="N99" s="106"/>
      <c r="O99" s="106"/>
      <c r="P99" s="106"/>
      <c r="Q99" s="106"/>
      <c r="R99" s="102">
        <v>0</v>
      </c>
      <c r="S99" s="102">
        <f>IF(S97=0,0,S98*$F$97)</f>
        <v>0</v>
      </c>
      <c r="T99" s="103">
        <v>0</v>
      </c>
      <c r="U99" s="106"/>
      <c r="V99" s="106"/>
    </row>
    <row r="100" spans="1:23" s="107" customFormat="1" ht="13.5" customHeight="1" x14ac:dyDescent="0.25">
      <c r="A100" s="108"/>
      <c r="B100" s="109" t="s">
        <v>97</v>
      </c>
      <c r="C100" s="109"/>
      <c r="D100" s="109"/>
      <c r="E100" s="109"/>
      <c r="F100" s="109"/>
      <c r="G100" s="110"/>
      <c r="H100" s="111"/>
      <c r="I100" s="109"/>
      <c r="J100" s="109"/>
      <c r="K100" s="109"/>
      <c r="L100" s="109"/>
      <c r="M100" s="110"/>
      <c r="N100" s="109"/>
      <c r="O100" s="109"/>
      <c r="P100" s="109"/>
      <c r="Q100" s="109"/>
      <c r="R100" s="110">
        <f>R96+R98-R99</f>
        <v>264.48322099999979</v>
      </c>
      <c r="S100" s="110">
        <f>S96+S98-S99</f>
        <v>274.48392200000001</v>
      </c>
      <c r="T100" s="112">
        <f>T96-N106</f>
        <v>22.203587040800006</v>
      </c>
      <c r="U100" s="113"/>
      <c r="V100" s="113"/>
    </row>
    <row r="101" spans="1:23" s="25" customFormat="1" ht="4.5" customHeight="1" x14ac:dyDescent="0.2">
      <c r="A101" s="94"/>
      <c r="B101" s="99"/>
      <c r="C101" s="99"/>
      <c r="D101" s="114"/>
      <c r="E101" s="114"/>
      <c r="F101" s="114"/>
      <c r="G101" s="99"/>
      <c r="H101" s="114"/>
      <c r="I101" s="114"/>
      <c r="J101" s="114"/>
      <c r="K101" s="114"/>
      <c r="L101" s="114"/>
      <c r="M101" s="114"/>
      <c r="N101" s="114"/>
      <c r="O101" s="114"/>
      <c r="P101" s="114"/>
      <c r="Q101" s="114"/>
      <c r="R101" s="114"/>
      <c r="S101" s="114"/>
      <c r="T101" s="99"/>
    </row>
    <row r="102" spans="1:23" ht="15" customHeight="1" x14ac:dyDescent="0.25">
      <c r="B102" s="115" t="s">
        <v>98</v>
      </c>
      <c r="C102" s="115"/>
      <c r="K102" s="20"/>
      <c r="L102" s="20"/>
      <c r="M102" s="20"/>
      <c r="T102" s="18"/>
    </row>
    <row r="103" spans="1:23" s="25" customFormat="1" ht="9" customHeight="1" x14ac:dyDescent="0.2"/>
    <row r="104" spans="1:23" ht="14.25" customHeight="1" x14ac:dyDescent="0.25">
      <c r="B104" s="1" t="s">
        <v>99</v>
      </c>
      <c r="G104" s="18">
        <f>24*(C97)-C96-C20*24</f>
        <v>0</v>
      </c>
      <c r="H104" s="1" t="s">
        <v>100</v>
      </c>
      <c r="I104" s="1" t="s">
        <v>100</v>
      </c>
    </row>
    <row r="105" spans="1:23" s="25" customFormat="1" ht="8.25" customHeight="1" x14ac:dyDescent="0.2"/>
    <row r="106" spans="1:23" ht="14.25" customHeight="1" x14ac:dyDescent="0.25">
      <c r="B106" s="1" t="s">
        <v>101</v>
      </c>
      <c r="N106" s="18">
        <f>R96*15.2/1000</f>
        <v>4.0201449591999969</v>
      </c>
      <c r="P106" s="1" t="s">
        <v>102</v>
      </c>
    </row>
    <row r="107" spans="1:23" ht="12" customHeight="1" x14ac:dyDescent="0.25">
      <c r="B107" s="1" t="s">
        <v>103</v>
      </c>
      <c r="P107" s="1" t="s">
        <v>102</v>
      </c>
    </row>
    <row r="108" spans="1:23" ht="12.75" hidden="1" customHeight="1" x14ac:dyDescent="0.25"/>
    <row r="109" spans="1:23" ht="14.25" customHeight="1" x14ac:dyDescent="0.25">
      <c r="B109" s="1" t="s">
        <v>104</v>
      </c>
    </row>
    <row r="110" spans="1:23" ht="14.25" customHeight="1" x14ac:dyDescent="0.25">
      <c r="B110" s="1" t="s">
        <v>105</v>
      </c>
      <c r="V110" s="7" t="s">
        <v>106</v>
      </c>
    </row>
    <row r="111" spans="1:23" s="2" customFormat="1" ht="14.25" customHeight="1" x14ac:dyDescent="0.2">
      <c r="B111" s="2" t="s">
        <v>107</v>
      </c>
    </row>
    <row r="113" spans="22:22" ht="14.25" customHeight="1" x14ac:dyDescent="0.25">
      <c r="V113" s="7"/>
    </row>
    <row r="114" spans="22:22" ht="14.25" customHeight="1" x14ac:dyDescent="0.25">
      <c r="V114" s="7"/>
    </row>
  </sheetData>
  <mergeCells count="3">
    <mergeCell ref="B2:P2"/>
    <mergeCell ref="D22:H22"/>
    <mergeCell ref="J22:N22"/>
  </mergeCells>
  <pageMargins left="0.23" right="0.18" top="0.28999999999999998" bottom="0.34" header="0.18" footer="0.23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0"/>
  <sheetViews>
    <sheetView topLeftCell="A64" workbookViewId="0">
      <selection activeCell="W36" sqref="W36"/>
    </sheetView>
  </sheetViews>
  <sheetFormatPr defaultRowHeight="12.75" x14ac:dyDescent="0.2"/>
  <sheetData>
    <row r="1" spans="1:21" ht="15" x14ac:dyDescent="0.25">
      <c r="A1" s="3"/>
      <c r="B1" s="2"/>
      <c r="C1" s="1"/>
      <c r="D1" s="4"/>
      <c r="E1" s="1"/>
      <c r="F1" s="5"/>
      <c r="G1" s="5"/>
      <c r="H1" s="5"/>
      <c r="I1" s="5"/>
      <c r="J1" s="5"/>
      <c r="K1" s="5"/>
      <c r="L1" s="5"/>
      <c r="M1" s="5"/>
      <c r="N1" s="4"/>
      <c r="O1" s="1"/>
      <c r="P1" s="1"/>
      <c r="Q1" s="2"/>
      <c r="R1" s="2"/>
      <c r="S1" s="2"/>
      <c r="T1" s="6"/>
      <c r="U1" s="7" t="s">
        <v>0</v>
      </c>
    </row>
    <row r="2" spans="1:21" ht="18.75" x14ac:dyDescent="0.3">
      <c r="A2" s="116" t="s">
        <v>1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8"/>
      <c r="Q2" s="8"/>
      <c r="R2" s="8"/>
      <c r="S2" s="2"/>
      <c r="T2" s="6"/>
      <c r="U2" s="9" t="s">
        <v>108</v>
      </c>
    </row>
    <row r="3" spans="1:21" ht="18.75" x14ac:dyDescent="0.3">
      <c r="A3" s="10" t="s">
        <v>109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1"/>
      <c r="P3" s="2"/>
      <c r="Q3" s="2"/>
      <c r="R3" s="2"/>
      <c r="S3" s="2"/>
      <c r="T3" s="6"/>
      <c r="U3" s="11" t="s">
        <v>110</v>
      </c>
    </row>
    <row r="4" spans="1:21" ht="18.75" x14ac:dyDescent="0.3">
      <c r="A4" s="12" t="s">
        <v>5</v>
      </c>
      <c r="B4" s="13"/>
      <c r="C4" s="14" t="s">
        <v>54</v>
      </c>
      <c r="D4" s="1"/>
      <c r="E4" s="1"/>
      <c r="F4" s="1"/>
      <c r="G4" s="1"/>
      <c r="H4" s="1"/>
      <c r="I4" s="1"/>
      <c r="J4" s="1"/>
      <c r="K4" s="1"/>
      <c r="L4" s="1"/>
      <c r="M4" s="2"/>
      <c r="N4" s="2"/>
      <c r="O4" s="1"/>
      <c r="P4" s="13"/>
      <c r="Q4" s="2"/>
      <c r="R4" s="2"/>
      <c r="S4" s="2"/>
      <c r="T4" s="1"/>
      <c r="U4" s="11" t="s">
        <v>7</v>
      </c>
    </row>
    <row r="5" spans="1:21" ht="18.75" x14ac:dyDescent="0.3">
      <c r="A5" s="12" t="s">
        <v>8</v>
      </c>
      <c r="B5" s="1"/>
      <c r="C5" s="14" t="s">
        <v>111</v>
      </c>
      <c r="D5" s="2"/>
      <c r="E5" s="1"/>
      <c r="F5" s="1"/>
      <c r="G5" s="15"/>
      <c r="H5" s="15"/>
      <c r="I5" s="15"/>
      <c r="J5" s="15"/>
      <c r="K5" s="1"/>
      <c r="L5" s="15"/>
      <c r="M5" s="15"/>
      <c r="N5" s="15"/>
      <c r="O5" s="15"/>
      <c r="P5" s="1"/>
      <c r="Q5" s="1"/>
      <c r="R5" s="1"/>
      <c r="S5" s="1"/>
      <c r="T5" s="1"/>
      <c r="U5" s="7" t="s">
        <v>10</v>
      </c>
    </row>
    <row r="6" spans="1:21" ht="15" x14ac:dyDescent="0.25">
      <c r="A6" s="16" t="s">
        <v>11</v>
      </c>
      <c r="B6" s="1"/>
      <c r="C6" s="1"/>
      <c r="D6" s="1"/>
      <c r="E6" s="1" t="s">
        <v>12</v>
      </c>
      <c r="F6" s="1"/>
      <c r="G6" s="1"/>
      <c r="H6" s="1"/>
      <c r="I6" s="1"/>
      <c r="J6" s="1"/>
      <c r="K6" s="1"/>
      <c r="L6" s="1"/>
      <c r="M6" s="1"/>
      <c r="N6" s="1"/>
      <c r="O6" s="17"/>
      <c r="P6" s="18"/>
      <c r="Q6" s="18"/>
      <c r="R6" s="18"/>
      <c r="S6" s="18"/>
      <c r="T6" s="1"/>
      <c r="U6" s="19" t="s">
        <v>112</v>
      </c>
    </row>
    <row r="7" spans="1:21" ht="18.75" x14ac:dyDescent="0.3">
      <c r="A7" s="20" t="s">
        <v>14</v>
      </c>
      <c r="B7" s="21"/>
      <c r="C7" s="20"/>
      <c r="D7" s="20"/>
      <c r="E7" s="20"/>
      <c r="F7" s="20"/>
      <c r="G7" s="20"/>
      <c r="H7" s="20"/>
      <c r="I7" s="20"/>
      <c r="J7" s="20"/>
      <c r="K7" s="22"/>
      <c r="L7" s="20"/>
      <c r="M7" s="20"/>
      <c r="N7" s="20"/>
      <c r="O7" s="20"/>
      <c r="P7" s="23"/>
      <c r="Q7" s="23"/>
      <c r="R7" s="23"/>
      <c r="S7" s="23"/>
      <c r="T7" s="20"/>
      <c r="U7" s="24" t="s">
        <v>15</v>
      </c>
    </row>
    <row r="8" spans="1:21" ht="15" x14ac:dyDescent="0.25">
      <c r="A8" s="20" t="s">
        <v>16</v>
      </c>
      <c r="B8" s="1"/>
      <c r="C8" s="1"/>
      <c r="D8" s="2"/>
      <c r="E8" s="1"/>
      <c r="F8" s="1"/>
      <c r="G8" s="1"/>
      <c r="H8" s="1"/>
      <c r="I8" s="2"/>
      <c r="J8" s="1"/>
      <c r="K8" s="1"/>
      <c r="L8" s="2"/>
      <c r="M8" s="1"/>
      <c r="N8" s="1"/>
      <c r="O8" s="1"/>
      <c r="P8" s="1"/>
      <c r="Q8" s="1"/>
      <c r="R8" s="1"/>
      <c r="S8" s="1"/>
      <c r="T8" s="1"/>
      <c r="U8" s="7" t="s">
        <v>113</v>
      </c>
    </row>
    <row r="9" spans="1:21" ht="15" x14ac:dyDescent="0.25">
      <c r="A9" s="1" t="s">
        <v>114</v>
      </c>
      <c r="B9" s="2"/>
      <c r="C9" s="1"/>
      <c r="D9" s="2"/>
      <c r="E9" s="1"/>
      <c r="F9" s="1"/>
      <c r="G9" s="1"/>
      <c r="H9" s="2"/>
      <c r="I9" s="2"/>
      <c r="J9" s="1" t="s">
        <v>19</v>
      </c>
      <c r="K9" s="1"/>
      <c r="L9" s="1"/>
      <c r="M9" s="1" t="s">
        <v>115</v>
      </c>
      <c r="N9" s="1"/>
      <c r="O9" s="1"/>
      <c r="P9" s="1"/>
      <c r="Q9" s="1"/>
      <c r="R9" s="1"/>
      <c r="S9" s="2" t="s">
        <v>21</v>
      </c>
      <c r="T9" s="6"/>
      <c r="U9" s="6"/>
    </row>
    <row r="10" spans="1:21" ht="15" x14ac:dyDescent="0.25">
      <c r="A10" s="1"/>
      <c r="B10" s="1"/>
      <c r="C10" s="16" t="s">
        <v>22</v>
      </c>
      <c r="D10" s="1"/>
      <c r="E10" s="1"/>
      <c r="F10" s="1"/>
      <c r="G10" s="1" t="s">
        <v>23</v>
      </c>
      <c r="H10" s="1"/>
      <c r="I10" s="1"/>
      <c r="J10" s="1" t="s">
        <v>24</v>
      </c>
      <c r="K10" s="1"/>
      <c r="L10" s="1"/>
      <c r="M10" s="1"/>
      <c r="N10" s="1"/>
      <c r="O10" s="1" t="s">
        <v>25</v>
      </c>
      <c r="P10" s="1"/>
      <c r="Q10" s="1"/>
      <c r="R10" s="1"/>
      <c r="S10" s="1" t="s">
        <v>26</v>
      </c>
      <c r="T10" s="6"/>
      <c r="U10" s="6"/>
    </row>
    <row r="11" spans="1:21" x14ac:dyDescent="0.2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6"/>
      <c r="T11" s="26"/>
      <c r="U11" s="26"/>
    </row>
    <row r="12" spans="1:21" ht="15" x14ac:dyDescent="0.25">
      <c r="A12" s="20" t="s">
        <v>27</v>
      </c>
      <c r="B12" s="20"/>
      <c r="C12" s="20"/>
      <c r="D12" s="2" t="s">
        <v>28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2"/>
      <c r="P12" s="1"/>
      <c r="Q12" s="1"/>
      <c r="R12" s="1"/>
      <c r="S12" s="6"/>
      <c r="T12" s="6"/>
      <c r="U12" s="6"/>
    </row>
    <row r="13" spans="1:21" ht="15" x14ac:dyDescent="0.25">
      <c r="A13" s="20" t="s">
        <v>116</v>
      </c>
      <c r="B13" s="20"/>
      <c r="C13" s="20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6"/>
      <c r="T13" s="6"/>
      <c r="U13" s="6"/>
    </row>
    <row r="14" spans="1:21" ht="15" x14ac:dyDescent="0.25">
      <c r="A14" s="20" t="s">
        <v>30</v>
      </c>
      <c r="B14" s="20"/>
      <c r="C14" s="20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6"/>
      <c r="T14" s="6"/>
      <c r="U14" s="6"/>
    </row>
    <row r="15" spans="1:21" ht="15" x14ac:dyDescent="0.25">
      <c r="A15" s="20" t="s">
        <v>117</v>
      </c>
      <c r="B15" s="20"/>
      <c r="C15" s="20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6"/>
      <c r="R15" s="6"/>
      <c r="S15" s="6"/>
      <c r="T15" s="6"/>
      <c r="U15" s="1"/>
    </row>
    <row r="16" spans="1:21" ht="15" x14ac:dyDescent="0.25">
      <c r="A16" s="20" t="s">
        <v>118</v>
      </c>
      <c r="B16" s="20"/>
      <c r="C16" s="20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6"/>
      <c r="R16" s="6"/>
      <c r="S16" s="6"/>
      <c r="T16" s="6"/>
      <c r="U16" s="1"/>
    </row>
    <row r="17" spans="1:21" ht="15" x14ac:dyDescent="0.25">
      <c r="A17" s="20" t="s">
        <v>33</v>
      </c>
      <c r="B17" s="20"/>
      <c r="C17" s="20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6"/>
      <c r="R17" s="6"/>
      <c r="S17" s="6"/>
      <c r="T17" s="6"/>
      <c r="U17" s="1"/>
    </row>
    <row r="18" spans="1:21" ht="15" x14ac:dyDescent="0.25">
      <c r="A18" s="20"/>
      <c r="B18" s="20"/>
      <c r="C18" s="20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6"/>
      <c r="R18" s="6"/>
      <c r="S18" s="6"/>
      <c r="T18" s="6"/>
      <c r="U18" s="1"/>
    </row>
    <row r="19" spans="1:21" ht="15" x14ac:dyDescent="0.25">
      <c r="A19" s="20"/>
      <c r="B19" s="20"/>
      <c r="C19" s="20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6"/>
      <c r="R19" s="6"/>
      <c r="S19" s="6"/>
      <c r="T19" s="6"/>
      <c r="U19" s="1"/>
    </row>
    <row r="20" spans="1:21" ht="15" x14ac:dyDescent="0.25">
      <c r="A20" s="27" t="s">
        <v>34</v>
      </c>
      <c r="B20" s="27">
        <v>0</v>
      </c>
      <c r="C20" s="20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6"/>
      <c r="R20" s="6"/>
      <c r="S20" s="6"/>
      <c r="T20" s="6"/>
      <c r="U20" s="1"/>
    </row>
    <row r="21" spans="1:21" ht="15.75" thickBot="1" x14ac:dyDescent="0.3">
      <c r="A21" s="20"/>
      <c r="B21" s="20"/>
      <c r="C21" s="20" t="str">
        <f>IF((G23="Q3,"),#REF!,IF((G23="Q1,"),#REF!,"-"))</f>
        <v>-</v>
      </c>
      <c r="D21" s="1"/>
      <c r="E21" s="1"/>
      <c r="F21" s="1"/>
      <c r="G21" s="1"/>
      <c r="H21" s="1"/>
      <c r="I21" s="20" t="str">
        <f>IF((M23="Q4,"),#REF!,IF((M23="Q2,"),#REF!,"-"))</f>
        <v>-</v>
      </c>
      <c r="J21" s="1"/>
      <c r="K21" s="1"/>
      <c r="L21" s="1"/>
      <c r="M21" s="1"/>
      <c r="N21" s="1"/>
      <c r="O21" s="1"/>
      <c r="P21" s="1"/>
      <c r="Q21" s="6"/>
      <c r="R21" s="6"/>
      <c r="S21" s="6"/>
      <c r="T21" s="6"/>
      <c r="U21" s="1"/>
    </row>
    <row r="22" spans="1:21" ht="15" x14ac:dyDescent="0.25">
      <c r="A22" s="28"/>
      <c r="B22" s="29"/>
      <c r="C22" s="117" t="s">
        <v>35</v>
      </c>
      <c r="D22" s="118"/>
      <c r="E22" s="118"/>
      <c r="F22" s="118"/>
      <c r="G22" s="119"/>
      <c r="H22" s="30"/>
      <c r="I22" s="117" t="s">
        <v>36</v>
      </c>
      <c r="J22" s="118"/>
      <c r="K22" s="118"/>
      <c r="L22" s="118"/>
      <c r="M22" s="119"/>
      <c r="N22" s="30"/>
      <c r="O22" s="31"/>
      <c r="P22" s="32"/>
      <c r="Q22" s="33"/>
      <c r="R22" s="34"/>
      <c r="S22" s="35"/>
      <c r="T22" s="1"/>
      <c r="U22" s="1"/>
    </row>
    <row r="23" spans="1:21" ht="15" x14ac:dyDescent="0.25">
      <c r="A23" s="37" t="s">
        <v>37</v>
      </c>
      <c r="B23" s="38" t="s">
        <v>38</v>
      </c>
      <c r="C23" s="39" t="str">
        <f>CONCATENATE("fG",RIGHT(LEFT(G23,2),1),",")</f>
        <v>fG3,</v>
      </c>
      <c r="D23" s="40" t="s">
        <v>39</v>
      </c>
      <c r="E23" s="41" t="s">
        <v>40</v>
      </c>
      <c r="F23" s="40" t="s">
        <v>41</v>
      </c>
      <c r="G23" s="42" t="s">
        <v>42</v>
      </c>
      <c r="H23" s="20"/>
      <c r="I23" s="39" t="str">
        <f>CONCATENATE("fG",RIGHT(LEFT(M23,2),1),",")</f>
        <v>fG4,</v>
      </c>
      <c r="J23" s="40" t="s">
        <v>43</v>
      </c>
      <c r="K23" s="41" t="s">
        <v>44</v>
      </c>
      <c r="L23" s="40" t="s">
        <v>45</v>
      </c>
      <c r="M23" s="42" t="s">
        <v>46</v>
      </c>
      <c r="N23" s="43"/>
      <c r="O23" s="44" t="s">
        <v>47</v>
      </c>
      <c r="P23" s="39" t="s">
        <v>48</v>
      </c>
      <c r="Q23" s="45" t="str">
        <f>IF(Q24="м.куб","dV","dM")</f>
        <v>dM</v>
      </c>
      <c r="R23" s="42" t="s">
        <v>49</v>
      </c>
      <c r="S23" s="44" t="s">
        <v>50</v>
      </c>
      <c r="T23" s="1"/>
      <c r="U23" s="1"/>
    </row>
    <row r="24" spans="1:21" ht="15.75" thickBot="1" x14ac:dyDescent="0.3">
      <c r="A24" s="46"/>
      <c r="B24" s="47"/>
      <c r="C24" s="48" t="s">
        <v>51</v>
      </c>
      <c r="D24" s="49" t="s">
        <v>52</v>
      </c>
      <c r="E24" s="50" t="s">
        <v>53</v>
      </c>
      <c r="F24" s="49" t="s">
        <v>54</v>
      </c>
      <c r="G24" s="51" t="s">
        <v>55</v>
      </c>
      <c r="H24" s="52" t="s">
        <v>56</v>
      </c>
      <c r="I24" s="48" t="s">
        <v>51</v>
      </c>
      <c r="J24" s="49" t="s">
        <v>52</v>
      </c>
      <c r="K24" s="50" t="s">
        <v>53</v>
      </c>
      <c r="L24" s="49" t="s">
        <v>54</v>
      </c>
      <c r="M24" s="51" t="s">
        <v>55</v>
      </c>
      <c r="N24" s="53" t="s">
        <v>57</v>
      </c>
      <c r="O24" s="54" t="s">
        <v>58</v>
      </c>
      <c r="P24" s="48" t="s">
        <v>59</v>
      </c>
      <c r="Q24" s="55" t="str">
        <f>F24</f>
        <v/>
      </c>
      <c r="R24" s="56" t="s">
        <v>55</v>
      </c>
      <c r="S24" s="54" t="s">
        <v>60</v>
      </c>
      <c r="T24" s="1"/>
      <c r="U24" s="1"/>
    </row>
    <row r="25" spans="1:21" ht="15" x14ac:dyDescent="0.25">
      <c r="A25" s="58" t="s">
        <v>61</v>
      </c>
      <c r="B25" s="59">
        <v>24</v>
      </c>
      <c r="C25" s="60" t="s">
        <v>62</v>
      </c>
      <c r="D25" s="61">
        <v>58.120872497558601</v>
      </c>
      <c r="E25" s="61">
        <v>4.5291080474853498</v>
      </c>
      <c r="F25" s="62">
        <v>17.6025390625</v>
      </c>
      <c r="G25" s="63">
        <v>17.88134765625</v>
      </c>
      <c r="H25" s="64"/>
      <c r="I25" s="65" t="s">
        <v>62</v>
      </c>
      <c r="J25" s="61">
        <v>46.812744140625</v>
      </c>
      <c r="K25" s="61">
        <v>4.28314161300659</v>
      </c>
      <c r="L25" s="62">
        <v>12.260498046875</v>
      </c>
      <c r="M25" s="66">
        <v>12.388916015625</v>
      </c>
      <c r="N25" s="67"/>
      <c r="O25" s="68" t="s">
        <v>62</v>
      </c>
      <c r="P25" s="69">
        <f t="shared" ref="P25:P88" si="0">IF(OR(D25="",D25="-",J25="",J25="-"),"",D25-J25)</f>
        <v>11.308128356933601</v>
      </c>
      <c r="Q25" s="70">
        <v>5.342041015625</v>
      </c>
      <c r="R25" s="70">
        <v>5.492431640625</v>
      </c>
      <c r="S25" s="71">
        <v>0.394638061523438</v>
      </c>
      <c r="T25" s="1"/>
      <c r="U25" s="1"/>
    </row>
    <row r="26" spans="1:21" ht="15" x14ac:dyDescent="0.25">
      <c r="A26" s="58" t="s">
        <v>63</v>
      </c>
      <c r="B26" s="59">
        <v>24</v>
      </c>
      <c r="C26" s="60" t="s">
        <v>62</v>
      </c>
      <c r="D26" s="61">
        <v>57.523231506347699</v>
      </c>
      <c r="E26" s="61">
        <v>4.5291080474853498</v>
      </c>
      <c r="F26" s="62">
        <v>18.1767578125</v>
      </c>
      <c r="G26" s="63">
        <v>18.45849609375</v>
      </c>
      <c r="H26" s="64"/>
      <c r="I26" s="65" t="s">
        <v>62</v>
      </c>
      <c r="J26" s="61">
        <v>46.910324096679702</v>
      </c>
      <c r="K26" s="61">
        <v>4.28314161300659</v>
      </c>
      <c r="L26" s="62">
        <v>12.111328125</v>
      </c>
      <c r="M26" s="66">
        <v>12.2392578125</v>
      </c>
      <c r="N26" s="67"/>
      <c r="O26" s="68" t="s">
        <v>62</v>
      </c>
      <c r="P26" s="69">
        <f t="shared" si="0"/>
        <v>10.612907409667997</v>
      </c>
      <c r="Q26" s="70">
        <v>6.0654296875</v>
      </c>
      <c r="R26" s="70">
        <v>6.21923828125</v>
      </c>
      <c r="S26" s="71">
        <v>0.415664672851563</v>
      </c>
      <c r="T26" s="1"/>
      <c r="U26" s="1"/>
    </row>
    <row r="27" spans="1:21" ht="15" x14ac:dyDescent="0.25">
      <c r="A27" s="58" t="s">
        <v>64</v>
      </c>
      <c r="B27" s="59">
        <v>24</v>
      </c>
      <c r="C27" s="60" t="s">
        <v>62</v>
      </c>
      <c r="D27" s="61">
        <v>55.863815307617202</v>
      </c>
      <c r="E27" s="61">
        <v>4.5291080474853498</v>
      </c>
      <c r="F27" s="62">
        <v>17.921142578125</v>
      </c>
      <c r="G27" s="63">
        <v>18.183837890625</v>
      </c>
      <c r="H27" s="64"/>
      <c r="I27" s="65" t="s">
        <v>62</v>
      </c>
      <c r="J27" s="61">
        <v>45.629974365234403</v>
      </c>
      <c r="K27" s="61">
        <v>4.28314161300659</v>
      </c>
      <c r="L27" s="62">
        <v>12.032470703125</v>
      </c>
      <c r="M27" s="66">
        <v>12.153564453125</v>
      </c>
      <c r="N27" s="67"/>
      <c r="O27" s="68" t="s">
        <v>62</v>
      </c>
      <c r="P27" s="69">
        <f t="shared" si="0"/>
        <v>10.233840942382798</v>
      </c>
      <c r="Q27" s="70">
        <v>5.888671875</v>
      </c>
      <c r="R27" s="70">
        <v>6.0302734375</v>
      </c>
      <c r="S27" s="71">
        <v>0.39197540283203097</v>
      </c>
      <c r="T27" s="1"/>
      <c r="U27" s="1"/>
    </row>
    <row r="28" spans="1:21" ht="15" x14ac:dyDescent="0.25">
      <c r="A28" s="58" t="s">
        <v>65</v>
      </c>
      <c r="B28" s="59">
        <v>24</v>
      </c>
      <c r="C28" s="60" t="s">
        <v>62</v>
      </c>
      <c r="D28" s="61">
        <v>56.5789985656738</v>
      </c>
      <c r="E28" s="61">
        <v>4.5291080474853498</v>
      </c>
      <c r="F28" s="62">
        <v>17.651611328125</v>
      </c>
      <c r="G28" s="63">
        <v>17.916015625</v>
      </c>
      <c r="H28" s="64"/>
      <c r="I28" s="65" t="s">
        <v>62</v>
      </c>
      <c r="J28" s="61">
        <v>45.845420837402301</v>
      </c>
      <c r="K28" s="61">
        <v>4.28314161300659</v>
      </c>
      <c r="L28" s="62">
        <v>12.07568359375</v>
      </c>
      <c r="M28" s="66">
        <v>12.196533203125</v>
      </c>
      <c r="N28" s="67"/>
      <c r="O28" s="68" t="s">
        <v>62</v>
      </c>
      <c r="P28" s="69">
        <f t="shared" si="0"/>
        <v>10.733577728271499</v>
      </c>
      <c r="Q28" s="70">
        <v>5.575927734375</v>
      </c>
      <c r="R28" s="70">
        <v>5.719482421875</v>
      </c>
      <c r="S28" s="71">
        <v>0.38820648193359403</v>
      </c>
      <c r="T28" s="1"/>
      <c r="U28" s="1"/>
    </row>
    <row r="29" spans="1:21" ht="15" x14ac:dyDescent="0.25">
      <c r="A29" s="58" t="s">
        <v>66</v>
      </c>
      <c r="B29" s="59">
        <v>24</v>
      </c>
      <c r="C29" s="60" t="s">
        <v>62</v>
      </c>
      <c r="D29" s="61">
        <v>56.473869323730497</v>
      </c>
      <c r="E29" s="61">
        <v>4.5291080474853498</v>
      </c>
      <c r="F29" s="62">
        <v>17.97705078125</v>
      </c>
      <c r="G29" s="63">
        <v>18.246337890625</v>
      </c>
      <c r="H29" s="64"/>
      <c r="I29" s="65" t="s">
        <v>62</v>
      </c>
      <c r="J29" s="61">
        <v>45.935028076171903</v>
      </c>
      <c r="K29" s="61">
        <v>4.28314161300659</v>
      </c>
      <c r="L29" s="62">
        <v>12.1064453125</v>
      </c>
      <c r="M29" s="66">
        <v>12.2294921875</v>
      </c>
      <c r="N29" s="67"/>
      <c r="O29" s="68" t="s">
        <v>62</v>
      </c>
      <c r="P29" s="69">
        <f t="shared" si="0"/>
        <v>10.538841247558594</v>
      </c>
      <c r="Q29" s="70">
        <v>5.87060546875</v>
      </c>
      <c r="R29" s="70">
        <v>6.016845703125</v>
      </c>
      <c r="S29" s="71">
        <v>0.39939117431640597</v>
      </c>
      <c r="T29" s="1"/>
      <c r="U29" s="1"/>
    </row>
    <row r="30" spans="1:21" ht="15" x14ac:dyDescent="0.25">
      <c r="A30" s="58" t="s">
        <v>67</v>
      </c>
      <c r="B30" s="59">
        <v>24</v>
      </c>
      <c r="C30" s="60" t="s">
        <v>62</v>
      </c>
      <c r="D30" s="61">
        <v>56.833820343017599</v>
      </c>
      <c r="E30" s="61">
        <v>4.5291080474853498</v>
      </c>
      <c r="F30" s="62">
        <v>17.645751953125</v>
      </c>
      <c r="G30" s="63">
        <v>17.912353515625</v>
      </c>
      <c r="H30" s="64"/>
      <c r="I30" s="65" t="s">
        <v>62</v>
      </c>
      <c r="J30" s="61">
        <v>46.269630432128899</v>
      </c>
      <c r="K30" s="61">
        <v>4.28314161300659</v>
      </c>
      <c r="L30" s="62">
        <v>12.315673828125</v>
      </c>
      <c r="M30" s="66">
        <v>12.442138671875</v>
      </c>
      <c r="N30" s="67"/>
      <c r="O30" s="68" t="s">
        <v>62</v>
      </c>
      <c r="P30" s="69">
        <f t="shared" si="0"/>
        <v>10.5641899108887</v>
      </c>
      <c r="Q30" s="70">
        <v>5.330078125</v>
      </c>
      <c r="R30" s="70">
        <v>5.47021484375</v>
      </c>
      <c r="S30" s="71">
        <v>0.37871551513671903</v>
      </c>
      <c r="T30" s="1"/>
      <c r="U30" s="1"/>
    </row>
    <row r="31" spans="1:21" ht="15" x14ac:dyDescent="0.25">
      <c r="A31" s="58" t="s">
        <v>68</v>
      </c>
      <c r="B31" s="59">
        <v>24</v>
      </c>
      <c r="C31" s="60" t="s">
        <v>62</v>
      </c>
      <c r="D31" s="61">
        <v>56.780193328857401</v>
      </c>
      <c r="E31" s="61">
        <v>4.5291080474853498</v>
      </c>
      <c r="F31" s="62">
        <v>16.70361328125</v>
      </c>
      <c r="G31" s="63">
        <v>16.955810546875</v>
      </c>
      <c r="H31" s="64"/>
      <c r="I31" s="65" t="s">
        <v>62</v>
      </c>
      <c r="J31" s="61">
        <v>45.875785827636697</v>
      </c>
      <c r="K31" s="61">
        <v>4.28314161300659</v>
      </c>
      <c r="L31" s="62">
        <v>12.45947265625</v>
      </c>
      <c r="M31" s="66">
        <v>12.585693359375</v>
      </c>
      <c r="N31" s="67"/>
      <c r="O31" s="68" t="s">
        <v>62</v>
      </c>
      <c r="P31" s="69">
        <f t="shared" si="0"/>
        <v>10.904407501220703</v>
      </c>
      <c r="Q31" s="70">
        <v>4.244140625</v>
      </c>
      <c r="R31" s="70">
        <v>4.3701171875</v>
      </c>
      <c r="S31" s="71">
        <v>0.33343505859375</v>
      </c>
      <c r="T31" s="1"/>
      <c r="U31" s="1"/>
    </row>
    <row r="32" spans="1:21" ht="15" x14ac:dyDescent="0.25">
      <c r="A32" s="58" t="s">
        <v>69</v>
      </c>
      <c r="B32" s="59">
        <v>24</v>
      </c>
      <c r="C32" s="60" t="s">
        <v>62</v>
      </c>
      <c r="D32" s="61">
        <v>57.9833374023438</v>
      </c>
      <c r="E32" s="61">
        <v>4.5291080474853498</v>
      </c>
      <c r="F32" s="62">
        <v>17.267578125</v>
      </c>
      <c r="G32" s="63">
        <v>17.53955078125</v>
      </c>
      <c r="H32" s="64"/>
      <c r="I32" s="65" t="s">
        <v>62</v>
      </c>
      <c r="J32" s="61">
        <v>46.720024108886697</v>
      </c>
      <c r="K32" s="61">
        <v>4.28314161300659</v>
      </c>
      <c r="L32" s="62">
        <v>12.106689453125</v>
      </c>
      <c r="M32" s="66">
        <v>12.2333984375</v>
      </c>
      <c r="N32" s="67"/>
      <c r="O32" s="68" t="s">
        <v>62</v>
      </c>
      <c r="P32" s="69">
        <f t="shared" si="0"/>
        <v>11.263313293457102</v>
      </c>
      <c r="Q32" s="70">
        <v>5.160888671875</v>
      </c>
      <c r="R32" s="70">
        <v>5.30615234375</v>
      </c>
      <c r="S32" s="71">
        <v>0.38291168212890597</v>
      </c>
      <c r="T32" s="1"/>
      <c r="U32" s="1"/>
    </row>
    <row r="33" spans="1:21" ht="15" x14ac:dyDescent="0.25">
      <c r="A33" s="58" t="s">
        <v>70</v>
      </c>
      <c r="B33" s="59">
        <v>24</v>
      </c>
      <c r="C33" s="60" t="s">
        <v>62</v>
      </c>
      <c r="D33" s="61">
        <v>57.593482971191399</v>
      </c>
      <c r="E33" s="61">
        <v>4.5291080474853498</v>
      </c>
      <c r="F33" s="62">
        <v>16.968505859375</v>
      </c>
      <c r="G33" s="63">
        <v>17.23193359375</v>
      </c>
      <c r="H33" s="64"/>
      <c r="I33" s="65" t="s">
        <v>62</v>
      </c>
      <c r="J33" s="61">
        <v>46.382408142089801</v>
      </c>
      <c r="K33" s="61">
        <v>4.28314161300659</v>
      </c>
      <c r="L33" s="62">
        <v>12.18994140625</v>
      </c>
      <c r="M33" s="66">
        <v>12.3154296875</v>
      </c>
      <c r="N33" s="67"/>
      <c r="O33" s="68" t="s">
        <v>62</v>
      </c>
      <c r="P33" s="69">
        <f t="shared" si="0"/>
        <v>11.211074829101598</v>
      </c>
      <c r="Q33" s="70">
        <v>4.778564453125</v>
      </c>
      <c r="R33" s="70">
        <v>4.91650390625</v>
      </c>
      <c r="S33" s="71">
        <v>0.3631591796875</v>
      </c>
      <c r="T33" s="1"/>
      <c r="U33" s="1"/>
    </row>
    <row r="34" spans="1:21" ht="15" x14ac:dyDescent="0.25">
      <c r="A34" s="58" t="s">
        <v>71</v>
      </c>
      <c r="B34" s="59">
        <v>24</v>
      </c>
      <c r="C34" s="60" t="s">
        <v>62</v>
      </c>
      <c r="D34" s="61">
        <v>55.956146240234403</v>
      </c>
      <c r="E34" s="61">
        <v>4.5291080474853498</v>
      </c>
      <c r="F34" s="62">
        <v>18.6826171875</v>
      </c>
      <c r="G34" s="63">
        <v>18.956787109375</v>
      </c>
      <c r="H34" s="64"/>
      <c r="I34" s="65" t="s">
        <v>62</v>
      </c>
      <c r="J34" s="61">
        <v>46.125411987304702</v>
      </c>
      <c r="K34" s="61">
        <v>4.28314161300659</v>
      </c>
      <c r="L34" s="62">
        <v>12.086669921875</v>
      </c>
      <c r="M34" s="66">
        <v>12.210205078125</v>
      </c>
      <c r="N34" s="67"/>
      <c r="O34" s="68" t="s">
        <v>62</v>
      </c>
      <c r="P34" s="69">
        <f t="shared" si="0"/>
        <v>9.8307342529297017</v>
      </c>
      <c r="Q34" s="70">
        <v>6.595947265625</v>
      </c>
      <c r="R34" s="70">
        <v>6.74658203125</v>
      </c>
      <c r="S34" s="71">
        <v>0.420730590820313</v>
      </c>
      <c r="T34" s="1"/>
      <c r="U34" s="1"/>
    </row>
    <row r="35" spans="1:21" ht="15" x14ac:dyDescent="0.25">
      <c r="A35" s="58" t="s">
        <v>72</v>
      </c>
      <c r="B35" s="59">
        <v>24</v>
      </c>
      <c r="C35" s="60" t="s">
        <v>62</v>
      </c>
      <c r="D35" s="61">
        <v>39.815662384033203</v>
      </c>
      <c r="E35" s="61">
        <v>4.4882497787475604</v>
      </c>
      <c r="F35" s="62">
        <v>5.9765625</v>
      </c>
      <c r="G35" s="63">
        <v>6.024169921875</v>
      </c>
      <c r="H35" s="64"/>
      <c r="I35" s="65" t="s">
        <v>62</v>
      </c>
      <c r="J35" s="61">
        <v>39.111549377441399</v>
      </c>
      <c r="K35" s="61">
        <v>4.28314161300659</v>
      </c>
      <c r="L35" s="62">
        <v>3.62451171875</v>
      </c>
      <c r="M35" s="66">
        <v>3.651123046875</v>
      </c>
      <c r="N35" s="67"/>
      <c r="O35" s="68" t="s">
        <v>62</v>
      </c>
      <c r="P35" s="69">
        <f t="shared" si="0"/>
        <v>0.70411300659180398</v>
      </c>
      <c r="Q35" s="70">
        <v>2.35205078125</v>
      </c>
      <c r="R35" s="70">
        <v>2.373046875</v>
      </c>
      <c r="S35" s="71">
        <v>5.51910400390625E-2</v>
      </c>
      <c r="T35" s="1"/>
      <c r="U35" s="1"/>
    </row>
    <row r="36" spans="1:21" ht="15" x14ac:dyDescent="0.25">
      <c r="A36" s="58" t="s">
        <v>73</v>
      </c>
      <c r="B36" s="59">
        <v>24</v>
      </c>
      <c r="C36" s="60" t="s">
        <v>62</v>
      </c>
      <c r="D36" s="61">
        <v>52.506744384765597</v>
      </c>
      <c r="E36" s="61">
        <v>4.5098347663879403</v>
      </c>
      <c r="F36" s="62">
        <v>11.087890625</v>
      </c>
      <c r="G36" s="63">
        <v>11.242919921875</v>
      </c>
      <c r="H36" s="64"/>
      <c r="I36" s="65" t="s">
        <v>62</v>
      </c>
      <c r="J36" s="61">
        <v>43.004188537597699</v>
      </c>
      <c r="K36" s="61">
        <v>4.28314161300659</v>
      </c>
      <c r="L36" s="62">
        <v>7.853759765625</v>
      </c>
      <c r="M36" s="66">
        <v>7.928466796875</v>
      </c>
      <c r="N36" s="67"/>
      <c r="O36" s="68" t="s">
        <v>62</v>
      </c>
      <c r="P36" s="69">
        <f t="shared" si="0"/>
        <v>9.5025558471678977</v>
      </c>
      <c r="Q36" s="70">
        <v>3.234130859375</v>
      </c>
      <c r="R36" s="70">
        <v>3.314453125</v>
      </c>
      <c r="S36" s="71">
        <v>0.213119506835938</v>
      </c>
      <c r="T36" s="1"/>
      <c r="U36" s="1"/>
    </row>
    <row r="37" spans="1:21" ht="15" x14ac:dyDescent="0.25">
      <c r="A37" s="58" t="s">
        <v>74</v>
      </c>
      <c r="B37" s="59">
        <v>24</v>
      </c>
      <c r="C37" s="60" t="s">
        <v>62</v>
      </c>
      <c r="D37" s="61">
        <v>57.102470397949197</v>
      </c>
      <c r="E37" s="61">
        <v>4.5291080474853498</v>
      </c>
      <c r="F37" s="62">
        <v>19.8828125</v>
      </c>
      <c r="G37" s="63">
        <v>20.18701171875</v>
      </c>
      <c r="H37" s="64"/>
      <c r="I37" s="65" t="s">
        <v>62</v>
      </c>
      <c r="J37" s="61">
        <v>47.197959899902301</v>
      </c>
      <c r="K37" s="61">
        <v>4.28314161300659</v>
      </c>
      <c r="L37" s="62">
        <v>14.423095703125</v>
      </c>
      <c r="M37" s="66">
        <v>14.577392578125</v>
      </c>
      <c r="N37" s="67"/>
      <c r="O37" s="68" t="s">
        <v>62</v>
      </c>
      <c r="P37" s="69">
        <f t="shared" si="0"/>
        <v>9.9045104980468963</v>
      </c>
      <c r="Q37" s="70">
        <v>5.459716796875</v>
      </c>
      <c r="R37" s="70">
        <v>5.609619140625</v>
      </c>
      <c r="S37" s="71">
        <v>0.39713287353515597</v>
      </c>
      <c r="T37" s="1"/>
      <c r="U37" s="1"/>
    </row>
    <row r="38" spans="1:21" ht="15" x14ac:dyDescent="0.25">
      <c r="A38" s="58" t="s">
        <v>75</v>
      </c>
      <c r="B38" s="59">
        <v>24</v>
      </c>
      <c r="C38" s="60" t="s">
        <v>62</v>
      </c>
      <c r="D38" s="61">
        <v>57.096595764160199</v>
      </c>
      <c r="E38" s="61">
        <v>4.5291080474853498</v>
      </c>
      <c r="F38" s="62">
        <v>20.58740234375</v>
      </c>
      <c r="G38" s="63">
        <v>20.901611328125</v>
      </c>
      <c r="H38" s="64"/>
      <c r="I38" s="65" t="s">
        <v>62</v>
      </c>
      <c r="J38" s="61">
        <v>47.525108337402301</v>
      </c>
      <c r="K38" s="61">
        <v>4.28314161300659</v>
      </c>
      <c r="L38" s="62">
        <v>14.623046875</v>
      </c>
      <c r="M38" s="66">
        <v>14.780517578125</v>
      </c>
      <c r="N38" s="67"/>
      <c r="O38" s="68" t="s">
        <v>62</v>
      </c>
      <c r="P38" s="69">
        <f t="shared" si="0"/>
        <v>9.5714874267578978</v>
      </c>
      <c r="Q38" s="70">
        <v>5.96435546875</v>
      </c>
      <c r="R38" s="70">
        <v>6.12109375</v>
      </c>
      <c r="S38" s="71">
        <v>0.41973876953125</v>
      </c>
      <c r="T38" s="1"/>
      <c r="U38" s="1"/>
    </row>
    <row r="39" spans="1:21" ht="15" x14ac:dyDescent="0.25">
      <c r="A39" s="58" t="s">
        <v>76</v>
      </c>
      <c r="B39" s="59">
        <v>24</v>
      </c>
      <c r="C39" s="60" t="s">
        <v>62</v>
      </c>
      <c r="D39" s="61">
        <v>58.3265380859375</v>
      </c>
      <c r="E39" s="61">
        <v>4.5291080474853498</v>
      </c>
      <c r="F39" s="62">
        <v>19.2841796875</v>
      </c>
      <c r="G39" s="63">
        <v>19.59033203125</v>
      </c>
      <c r="H39" s="64"/>
      <c r="I39" s="65" t="s">
        <v>62</v>
      </c>
      <c r="J39" s="61">
        <v>47.978645324707003</v>
      </c>
      <c r="K39" s="61">
        <v>4.28314161300659</v>
      </c>
      <c r="L39" s="62">
        <v>14.6533203125</v>
      </c>
      <c r="M39" s="66">
        <v>14.814208984375</v>
      </c>
      <c r="N39" s="67"/>
      <c r="O39" s="68" t="s">
        <v>62</v>
      </c>
      <c r="P39" s="69">
        <f t="shared" si="0"/>
        <v>10.347892761230497</v>
      </c>
      <c r="Q39" s="70">
        <v>4.630859375</v>
      </c>
      <c r="R39" s="70">
        <v>4.776123046875</v>
      </c>
      <c r="S39" s="71">
        <v>0.37461090087890597</v>
      </c>
      <c r="T39" s="1"/>
      <c r="U39" s="1"/>
    </row>
    <row r="40" spans="1:21" ht="15" x14ac:dyDescent="0.25">
      <c r="A40" s="58" t="s">
        <v>77</v>
      </c>
      <c r="B40" s="59">
        <v>24</v>
      </c>
      <c r="C40" s="60" t="s">
        <v>62</v>
      </c>
      <c r="D40" s="61">
        <v>58.524604797363303</v>
      </c>
      <c r="E40" s="61">
        <v>4.5291080474853498</v>
      </c>
      <c r="F40" s="62">
        <v>19.2841796875</v>
      </c>
      <c r="G40" s="63">
        <v>19.591796875</v>
      </c>
      <c r="H40" s="64"/>
      <c r="I40" s="65" t="s">
        <v>62</v>
      </c>
      <c r="J40" s="61">
        <v>48.253753662109403</v>
      </c>
      <c r="K40" s="61">
        <v>4.28314161300659</v>
      </c>
      <c r="L40" s="62">
        <v>14.638427734375</v>
      </c>
      <c r="M40" s="66">
        <v>14.80078125</v>
      </c>
      <c r="N40" s="67"/>
      <c r="O40" s="68" t="s">
        <v>62</v>
      </c>
      <c r="P40" s="69">
        <f t="shared" si="0"/>
        <v>10.270851135253899</v>
      </c>
      <c r="Q40" s="70">
        <v>4.645751953125</v>
      </c>
      <c r="R40" s="70">
        <v>4.791015625</v>
      </c>
      <c r="S40" s="71">
        <v>0.374725341796875</v>
      </c>
      <c r="T40" s="1"/>
      <c r="U40" s="1"/>
    </row>
    <row r="41" spans="1:21" ht="15" x14ac:dyDescent="0.25">
      <c r="A41" s="58" t="s">
        <v>78</v>
      </c>
      <c r="B41" s="59">
        <v>24</v>
      </c>
      <c r="C41" s="60" t="s">
        <v>62</v>
      </c>
      <c r="D41" s="61">
        <v>57.566543579101598</v>
      </c>
      <c r="E41" s="61">
        <v>4.5291070938110396</v>
      </c>
      <c r="F41" s="62">
        <v>19.35107421875</v>
      </c>
      <c r="G41" s="63">
        <v>19.651123046875</v>
      </c>
      <c r="H41" s="64"/>
      <c r="I41" s="65" t="s">
        <v>62</v>
      </c>
      <c r="J41" s="61">
        <v>47.688766479492202</v>
      </c>
      <c r="K41" s="61">
        <v>4.28314113616943</v>
      </c>
      <c r="L41" s="62">
        <v>14.285888671875</v>
      </c>
      <c r="M41" s="66">
        <v>14.4423828125</v>
      </c>
      <c r="N41" s="67"/>
      <c r="O41" s="68" t="s">
        <v>62</v>
      </c>
      <c r="P41" s="69">
        <f t="shared" si="0"/>
        <v>9.8777770996093963</v>
      </c>
      <c r="Q41" s="70">
        <v>5.065185546875</v>
      </c>
      <c r="R41" s="70">
        <v>5.208740234375</v>
      </c>
      <c r="S41" s="71">
        <v>0.38083648681640597</v>
      </c>
      <c r="T41" s="1"/>
      <c r="U41" s="1"/>
    </row>
    <row r="42" spans="1:21" ht="15" x14ac:dyDescent="0.25">
      <c r="A42" s="58" t="s">
        <v>79</v>
      </c>
      <c r="B42" s="59">
        <v>24</v>
      </c>
      <c r="C42" s="60" t="s">
        <v>62</v>
      </c>
      <c r="D42" s="61">
        <v>57.432968139648402</v>
      </c>
      <c r="E42" s="61">
        <v>4.5291080474853498</v>
      </c>
      <c r="F42" s="62">
        <v>19.0498046875</v>
      </c>
      <c r="G42" s="63">
        <v>19.343994140625</v>
      </c>
      <c r="H42" s="64"/>
      <c r="I42" s="65" t="s">
        <v>62</v>
      </c>
      <c r="J42" s="61">
        <v>47.658103942871101</v>
      </c>
      <c r="K42" s="61">
        <v>4.28314161300659</v>
      </c>
      <c r="L42" s="62">
        <v>14.69970703125</v>
      </c>
      <c r="M42" s="66">
        <v>14.859375</v>
      </c>
      <c r="N42" s="67"/>
      <c r="O42" s="68" t="s">
        <v>62</v>
      </c>
      <c r="P42" s="69">
        <f t="shared" si="0"/>
        <v>9.7748641967773011</v>
      </c>
      <c r="Q42" s="70">
        <v>4.35009765625</v>
      </c>
      <c r="R42" s="70">
        <v>4.484619140625</v>
      </c>
      <c r="S42" s="71">
        <v>0.34906768798828097</v>
      </c>
      <c r="T42" s="1"/>
      <c r="U42" s="1"/>
    </row>
    <row r="43" spans="1:21" ht="15" x14ac:dyDescent="0.25">
      <c r="A43" s="58" t="s">
        <v>80</v>
      </c>
      <c r="B43" s="59">
        <v>24</v>
      </c>
      <c r="C43" s="60" t="s">
        <v>62</v>
      </c>
      <c r="D43" s="61">
        <v>57.085205078125</v>
      </c>
      <c r="E43" s="61">
        <v>4.5291080474853498</v>
      </c>
      <c r="F43" s="62">
        <v>19.37841796875</v>
      </c>
      <c r="G43" s="63">
        <v>19.673583984375</v>
      </c>
      <c r="H43" s="64"/>
      <c r="I43" s="65" t="s">
        <v>62</v>
      </c>
      <c r="J43" s="61">
        <v>47.649040222167997</v>
      </c>
      <c r="K43" s="61">
        <v>4.28314161300659</v>
      </c>
      <c r="L43" s="62">
        <v>14.78759765625</v>
      </c>
      <c r="M43" s="66">
        <v>14.947998046875</v>
      </c>
      <c r="N43" s="67"/>
      <c r="O43" s="68" t="s">
        <v>62</v>
      </c>
      <c r="P43" s="69">
        <f t="shared" si="0"/>
        <v>9.4361648559570028</v>
      </c>
      <c r="Q43" s="70">
        <v>4.5908203125</v>
      </c>
      <c r="R43" s="70">
        <v>4.7255859375</v>
      </c>
      <c r="S43" s="71">
        <v>0.35472869873046903</v>
      </c>
      <c r="T43" s="1"/>
      <c r="U43" s="1"/>
    </row>
    <row r="44" spans="1:21" ht="15" x14ac:dyDescent="0.25">
      <c r="A44" s="58" t="s">
        <v>81</v>
      </c>
      <c r="B44" s="59">
        <v>24</v>
      </c>
      <c r="C44" s="60" t="s">
        <v>62</v>
      </c>
      <c r="D44" s="61">
        <v>57.705062866210902</v>
      </c>
      <c r="E44" s="61">
        <v>4.5291018486022896</v>
      </c>
      <c r="F44" s="62">
        <v>17.896484375</v>
      </c>
      <c r="G44" s="63">
        <v>18.17529296875</v>
      </c>
      <c r="H44" s="64"/>
      <c r="I44" s="65" t="s">
        <v>62</v>
      </c>
      <c r="J44" s="61">
        <v>48.225044250488303</v>
      </c>
      <c r="K44" s="61">
        <v>4.2831354141235396</v>
      </c>
      <c r="L44" s="62">
        <v>13.296630859375</v>
      </c>
      <c r="M44" s="66">
        <v>13.444580078125</v>
      </c>
      <c r="N44" s="67"/>
      <c r="O44" s="68" t="s">
        <v>62</v>
      </c>
      <c r="P44" s="69">
        <f t="shared" si="0"/>
        <v>9.4800186157225994</v>
      </c>
      <c r="Q44" s="70">
        <v>4.599853515625</v>
      </c>
      <c r="R44" s="70">
        <v>4.730712890625</v>
      </c>
      <c r="S44" s="71">
        <v>0.344589233398438</v>
      </c>
      <c r="T44" s="1"/>
      <c r="U44" s="1"/>
    </row>
    <row r="45" spans="1:21" ht="15" x14ac:dyDescent="0.25">
      <c r="A45" s="58" t="s">
        <v>82</v>
      </c>
      <c r="B45" s="59">
        <v>24</v>
      </c>
      <c r="C45" s="60" t="s">
        <v>62</v>
      </c>
      <c r="D45" s="61">
        <v>57.483016967773402</v>
      </c>
      <c r="E45" s="61">
        <v>4.5291080474853498</v>
      </c>
      <c r="F45" s="62">
        <v>19.659423828125</v>
      </c>
      <c r="G45" s="63">
        <v>19.963623046875</v>
      </c>
      <c r="H45" s="64"/>
      <c r="I45" s="65" t="s">
        <v>62</v>
      </c>
      <c r="J45" s="61">
        <v>48.023651123046903</v>
      </c>
      <c r="K45" s="61">
        <v>4.28314161300659</v>
      </c>
      <c r="L45" s="62">
        <v>14.720458984375</v>
      </c>
      <c r="M45" s="66">
        <v>14.8818359375</v>
      </c>
      <c r="N45" s="67"/>
      <c r="O45" s="68" t="s">
        <v>62</v>
      </c>
      <c r="P45" s="69">
        <f t="shared" si="0"/>
        <v>9.4593658447264986</v>
      </c>
      <c r="Q45" s="70">
        <v>4.93896484375</v>
      </c>
      <c r="R45" s="70">
        <v>5.081787109375</v>
      </c>
      <c r="S45" s="71">
        <v>0.37264251708984403</v>
      </c>
      <c r="T45" s="1"/>
      <c r="U45" s="1"/>
    </row>
    <row r="46" spans="1:21" ht="15" x14ac:dyDescent="0.25">
      <c r="A46" s="58" t="s">
        <v>83</v>
      </c>
      <c r="B46" s="59">
        <v>24</v>
      </c>
      <c r="C46" s="60" t="s">
        <v>62</v>
      </c>
      <c r="D46" s="61">
        <v>58.3945922851563</v>
      </c>
      <c r="E46" s="61">
        <v>4.5291080474853498</v>
      </c>
      <c r="F46" s="62">
        <v>19.709716796875</v>
      </c>
      <c r="G46" s="63">
        <v>20.02294921875</v>
      </c>
      <c r="H46" s="64"/>
      <c r="I46" s="65" t="s">
        <v>62</v>
      </c>
      <c r="J46" s="61">
        <v>48.675018310546903</v>
      </c>
      <c r="K46" s="61">
        <v>4.28314161300659</v>
      </c>
      <c r="L46" s="62">
        <v>14.635986328125</v>
      </c>
      <c r="M46" s="66">
        <v>14.801025390625</v>
      </c>
      <c r="N46" s="67"/>
      <c r="O46" s="68" t="s">
        <v>62</v>
      </c>
      <c r="P46" s="69">
        <f t="shared" si="0"/>
        <v>9.7195739746093963</v>
      </c>
      <c r="Q46" s="70">
        <v>5.07373046875</v>
      </c>
      <c r="R46" s="70">
        <v>5.221923828125</v>
      </c>
      <c r="S46" s="71">
        <v>0.38690185546875</v>
      </c>
      <c r="T46" s="1"/>
      <c r="U46" s="1"/>
    </row>
    <row r="47" spans="1:21" ht="15" x14ac:dyDescent="0.25">
      <c r="A47" s="58" t="s">
        <v>84</v>
      </c>
      <c r="B47" s="59">
        <v>24</v>
      </c>
      <c r="C47" s="60" t="s">
        <v>62</v>
      </c>
      <c r="D47" s="61">
        <v>57.838951110839801</v>
      </c>
      <c r="E47" s="61">
        <v>4.5291080474853498</v>
      </c>
      <c r="F47" s="62">
        <v>19.419921875</v>
      </c>
      <c r="G47" s="63">
        <v>19.72412109375</v>
      </c>
      <c r="H47" s="64"/>
      <c r="I47" s="65" t="s">
        <v>62</v>
      </c>
      <c r="J47" s="61">
        <v>48.185211181640597</v>
      </c>
      <c r="K47" s="61">
        <v>4.28314161300659</v>
      </c>
      <c r="L47" s="62">
        <v>14.409912109375</v>
      </c>
      <c r="M47" s="66">
        <v>14.56982421875</v>
      </c>
      <c r="N47" s="67"/>
      <c r="O47" s="68" t="s">
        <v>62</v>
      </c>
      <c r="P47" s="69">
        <f t="shared" si="0"/>
        <v>9.6537399291992045</v>
      </c>
      <c r="Q47" s="70">
        <v>5.010009765625</v>
      </c>
      <c r="R47" s="70">
        <v>5.154296875</v>
      </c>
      <c r="S47" s="71">
        <v>0.37772369384765597</v>
      </c>
      <c r="T47" s="1"/>
      <c r="U47" s="1"/>
    </row>
    <row r="48" spans="1:21" ht="15" x14ac:dyDescent="0.25">
      <c r="A48" s="58" t="s">
        <v>85</v>
      </c>
      <c r="B48" s="59">
        <v>24</v>
      </c>
      <c r="C48" s="60" t="s">
        <v>62</v>
      </c>
      <c r="D48" s="61">
        <v>57.311019897460902</v>
      </c>
      <c r="E48" s="61">
        <v>4.5291080474853498</v>
      </c>
      <c r="F48" s="62">
        <v>20.966064453125</v>
      </c>
      <c r="G48" s="63">
        <v>21.288818359375</v>
      </c>
      <c r="H48" s="64"/>
      <c r="I48" s="65" t="s">
        <v>62</v>
      </c>
      <c r="J48" s="61">
        <v>48.252349853515597</v>
      </c>
      <c r="K48" s="61">
        <v>4.28314161300659</v>
      </c>
      <c r="L48" s="62">
        <v>15.439453125</v>
      </c>
      <c r="M48" s="66">
        <v>15.610595703125</v>
      </c>
      <c r="N48" s="67"/>
      <c r="O48" s="68" t="s">
        <v>62</v>
      </c>
      <c r="P48" s="69">
        <f t="shared" si="0"/>
        <v>9.0586700439453054</v>
      </c>
      <c r="Q48" s="70">
        <v>5.526611328125</v>
      </c>
      <c r="R48" s="70">
        <v>5.67822265625</v>
      </c>
      <c r="S48" s="71">
        <v>0.40023040771484403</v>
      </c>
      <c r="T48" s="1"/>
      <c r="U48" s="1"/>
    </row>
    <row r="49" spans="1:21" ht="15" x14ac:dyDescent="0.25">
      <c r="A49" s="58" t="s">
        <v>86</v>
      </c>
      <c r="B49" s="59">
        <v>24</v>
      </c>
      <c r="C49" s="60" t="s">
        <v>62</v>
      </c>
      <c r="D49" s="61">
        <v>57.806724548339801</v>
      </c>
      <c r="E49" s="61">
        <v>4.5291080474853498</v>
      </c>
      <c r="F49" s="62">
        <v>19.990966796875</v>
      </c>
      <c r="G49" s="63">
        <v>20.302978515625</v>
      </c>
      <c r="H49" s="64"/>
      <c r="I49" s="65" t="s">
        <v>62</v>
      </c>
      <c r="J49" s="61">
        <v>48.275382995605497</v>
      </c>
      <c r="K49" s="61">
        <v>4.28314161300659</v>
      </c>
      <c r="L49" s="62">
        <v>14.988037109375</v>
      </c>
      <c r="M49" s="66">
        <v>15.155517578125</v>
      </c>
      <c r="N49" s="67"/>
      <c r="O49" s="68" t="s">
        <v>62</v>
      </c>
      <c r="P49" s="69">
        <f t="shared" si="0"/>
        <v>9.5313415527343039</v>
      </c>
      <c r="Q49" s="70">
        <v>5.0029296875</v>
      </c>
      <c r="R49" s="70">
        <v>5.1474609375</v>
      </c>
      <c r="S49" s="71">
        <v>0.380935668945313</v>
      </c>
      <c r="T49" s="1"/>
      <c r="U49" s="1"/>
    </row>
    <row r="50" spans="1:21" ht="15" x14ac:dyDescent="0.25">
      <c r="A50" s="58" t="s">
        <v>87</v>
      </c>
      <c r="B50" s="59">
        <v>24</v>
      </c>
      <c r="C50" s="60" t="s">
        <v>62</v>
      </c>
      <c r="D50" s="61">
        <v>57.3389892578125</v>
      </c>
      <c r="E50" s="61">
        <v>4.5291080474853498</v>
      </c>
      <c r="F50" s="62">
        <v>18.674072265625</v>
      </c>
      <c r="G50" s="63">
        <v>18.9609375</v>
      </c>
      <c r="H50" s="64"/>
      <c r="I50" s="65" t="s">
        <v>62</v>
      </c>
      <c r="J50" s="61">
        <v>47.424003601074197</v>
      </c>
      <c r="K50" s="61">
        <v>4.28314161300659</v>
      </c>
      <c r="L50" s="62">
        <v>14.1474609375</v>
      </c>
      <c r="M50" s="66">
        <v>14.299560546875</v>
      </c>
      <c r="N50" s="67"/>
      <c r="O50" s="68" t="s">
        <v>62</v>
      </c>
      <c r="P50" s="69">
        <f t="shared" si="0"/>
        <v>9.9149856567383026</v>
      </c>
      <c r="Q50" s="70">
        <v>4.526611328125</v>
      </c>
      <c r="R50" s="70">
        <v>4.661376953125</v>
      </c>
      <c r="S50" s="71">
        <v>0.35355377197265597</v>
      </c>
      <c r="T50" s="1"/>
      <c r="U50" s="1"/>
    </row>
    <row r="51" spans="1:21" ht="15" x14ac:dyDescent="0.25">
      <c r="A51" s="58" t="s">
        <v>88</v>
      </c>
      <c r="B51" s="59">
        <v>24</v>
      </c>
      <c r="C51" s="60" t="s">
        <v>62</v>
      </c>
      <c r="D51" s="61">
        <v>56.992668151855497</v>
      </c>
      <c r="E51" s="61">
        <v>4.5291080474853498</v>
      </c>
      <c r="F51" s="62">
        <v>19.032958984375</v>
      </c>
      <c r="G51" s="63">
        <v>19.322998046875</v>
      </c>
      <c r="H51" s="64"/>
      <c r="I51" s="65" t="s">
        <v>62</v>
      </c>
      <c r="J51" s="61">
        <v>47.240547180175803</v>
      </c>
      <c r="K51" s="61">
        <v>4.28314161300659</v>
      </c>
      <c r="L51" s="62">
        <v>13.98828125</v>
      </c>
      <c r="M51" s="66">
        <v>14.137451171875</v>
      </c>
      <c r="N51" s="67"/>
      <c r="O51" s="68" t="s">
        <v>62</v>
      </c>
      <c r="P51" s="69">
        <f t="shared" si="0"/>
        <v>9.7521209716796946</v>
      </c>
      <c r="Q51" s="70">
        <v>5.044677734375</v>
      </c>
      <c r="R51" s="70">
        <v>5.185546875</v>
      </c>
      <c r="S51" s="71">
        <v>0.37245941162109403</v>
      </c>
      <c r="T51" s="1"/>
      <c r="U51" s="1"/>
    </row>
    <row r="52" spans="1:21" ht="15" x14ac:dyDescent="0.25">
      <c r="A52" s="58" t="s">
        <v>89</v>
      </c>
      <c r="B52" s="59">
        <v>24</v>
      </c>
      <c r="C52" s="60" t="s">
        <v>62</v>
      </c>
      <c r="D52" s="61">
        <v>56.199058532714801</v>
      </c>
      <c r="E52" s="61">
        <v>4.5291080474853498</v>
      </c>
      <c r="F52" s="62">
        <v>19.6181640625</v>
      </c>
      <c r="G52" s="63">
        <v>19.9091796875</v>
      </c>
      <c r="H52" s="64"/>
      <c r="I52" s="65" t="s">
        <v>62</v>
      </c>
      <c r="J52" s="61">
        <v>47.061248779296903</v>
      </c>
      <c r="K52" s="61">
        <v>4.28314161300659</v>
      </c>
      <c r="L52" s="62">
        <v>15.246826171875</v>
      </c>
      <c r="M52" s="66">
        <v>15.40869140625</v>
      </c>
      <c r="N52" s="67"/>
      <c r="O52" s="68" t="s">
        <v>62</v>
      </c>
      <c r="P52" s="69">
        <f t="shared" si="0"/>
        <v>9.1378097534178977</v>
      </c>
      <c r="Q52" s="70">
        <v>4.371337890625</v>
      </c>
      <c r="R52" s="70">
        <v>4.50048828125</v>
      </c>
      <c r="S52" s="71">
        <v>0.34037017822265597</v>
      </c>
      <c r="T52" s="1"/>
      <c r="U52" s="1"/>
    </row>
    <row r="53" spans="1:21" ht="15" x14ac:dyDescent="0.25">
      <c r="A53" s="58" t="s">
        <v>90</v>
      </c>
      <c r="B53" s="59">
        <v>24</v>
      </c>
      <c r="C53" s="60" t="s">
        <v>62</v>
      </c>
      <c r="D53" s="61">
        <v>58.327484130859403</v>
      </c>
      <c r="E53" s="61">
        <v>4.5291080474853498</v>
      </c>
      <c r="F53" s="62">
        <v>18.31787109375</v>
      </c>
      <c r="G53" s="63">
        <v>18.60888671875</v>
      </c>
      <c r="H53" s="64"/>
      <c r="I53" s="65" t="s">
        <v>62</v>
      </c>
      <c r="J53" s="61">
        <v>47.9494018554688</v>
      </c>
      <c r="K53" s="61">
        <v>4.28314161300659</v>
      </c>
      <c r="L53" s="62">
        <v>14.0849609375</v>
      </c>
      <c r="M53" s="66">
        <v>14.239501953125</v>
      </c>
      <c r="N53" s="67"/>
      <c r="O53" s="68" t="s">
        <v>62</v>
      </c>
      <c r="P53" s="69">
        <f t="shared" si="0"/>
        <v>10.378082275390604</v>
      </c>
      <c r="Q53" s="70">
        <v>4.23291015625</v>
      </c>
      <c r="R53" s="70">
        <v>4.369384765625</v>
      </c>
      <c r="S53" s="71">
        <v>0.34979248046875</v>
      </c>
      <c r="T53" s="1"/>
      <c r="U53" s="1"/>
    </row>
    <row r="54" spans="1:21" ht="15" x14ac:dyDescent="0.25">
      <c r="A54" s="58" t="s">
        <v>91</v>
      </c>
      <c r="B54" s="59">
        <v>24</v>
      </c>
      <c r="C54" s="60" t="s">
        <v>62</v>
      </c>
      <c r="D54" s="61">
        <v>57.890205383300803</v>
      </c>
      <c r="E54" s="61">
        <v>4.5291080474853498</v>
      </c>
      <c r="F54" s="62">
        <v>18.7470703125</v>
      </c>
      <c r="G54" s="63">
        <v>19.041015625</v>
      </c>
      <c r="H54" s="64"/>
      <c r="I54" s="65" t="s">
        <v>62</v>
      </c>
      <c r="J54" s="61">
        <v>47.867752075195298</v>
      </c>
      <c r="K54" s="61">
        <v>4.28314161300659</v>
      </c>
      <c r="L54" s="62">
        <v>13.875</v>
      </c>
      <c r="M54" s="66">
        <v>14.026123046875</v>
      </c>
      <c r="N54" s="67"/>
      <c r="O54" s="68" t="s">
        <v>62</v>
      </c>
      <c r="P54" s="69">
        <f t="shared" si="0"/>
        <v>10.022453308105504</v>
      </c>
      <c r="Q54" s="70">
        <v>4.8720703125</v>
      </c>
      <c r="R54" s="70">
        <v>5.014892578125</v>
      </c>
      <c r="S54" s="71">
        <v>0.37140655517578097</v>
      </c>
      <c r="T54" s="1"/>
      <c r="U54" s="1"/>
    </row>
    <row r="55" spans="1:21" ht="15" x14ac:dyDescent="0.25">
      <c r="A55" s="58" t="s">
        <v>54</v>
      </c>
      <c r="B55" s="59" t="s">
        <v>54</v>
      </c>
      <c r="C55" s="60" t="s">
        <v>62</v>
      </c>
      <c r="D55" s="61" t="s">
        <v>54</v>
      </c>
      <c r="E55" s="61" t="s">
        <v>54</v>
      </c>
      <c r="F55" s="62" t="s">
        <v>54</v>
      </c>
      <c r="G55" s="63" t="s">
        <v>54</v>
      </c>
      <c r="H55" s="64"/>
      <c r="I55" s="65" t="s">
        <v>62</v>
      </c>
      <c r="J55" s="61" t="s">
        <v>54</v>
      </c>
      <c r="K55" s="61" t="s">
        <v>54</v>
      </c>
      <c r="L55" s="62" t="s">
        <v>54</v>
      </c>
      <c r="M55" s="66" t="s">
        <v>54</v>
      </c>
      <c r="N55" s="67"/>
      <c r="O55" s="68" t="s">
        <v>54</v>
      </c>
      <c r="P55" s="69" t="str">
        <f t="shared" si="0"/>
        <v/>
      </c>
      <c r="Q55" s="70" t="s">
        <v>54</v>
      </c>
      <c r="R55" s="70" t="s">
        <v>54</v>
      </c>
      <c r="S55" s="71" t="s">
        <v>54</v>
      </c>
      <c r="T55" s="1"/>
      <c r="U55" s="1"/>
    </row>
    <row r="56" spans="1:21" ht="15" x14ac:dyDescent="0.25">
      <c r="A56" s="58" t="s">
        <v>54</v>
      </c>
      <c r="B56" s="59" t="s">
        <v>54</v>
      </c>
      <c r="C56" s="60" t="s">
        <v>62</v>
      </c>
      <c r="D56" s="61" t="s">
        <v>54</v>
      </c>
      <c r="E56" s="61" t="s">
        <v>54</v>
      </c>
      <c r="F56" s="62" t="s">
        <v>54</v>
      </c>
      <c r="G56" s="63" t="s">
        <v>54</v>
      </c>
      <c r="H56" s="64"/>
      <c r="I56" s="65" t="s">
        <v>62</v>
      </c>
      <c r="J56" s="61" t="s">
        <v>54</v>
      </c>
      <c r="K56" s="61" t="s">
        <v>54</v>
      </c>
      <c r="L56" s="62" t="s">
        <v>54</v>
      </c>
      <c r="M56" s="66" t="s">
        <v>54</v>
      </c>
      <c r="N56" s="67"/>
      <c r="O56" s="68" t="s">
        <v>54</v>
      </c>
      <c r="P56" s="69" t="str">
        <f t="shared" si="0"/>
        <v/>
      </c>
      <c r="Q56" s="70" t="s">
        <v>54</v>
      </c>
      <c r="R56" s="70" t="s">
        <v>54</v>
      </c>
      <c r="S56" s="71" t="s">
        <v>54</v>
      </c>
      <c r="T56" s="1"/>
      <c r="U56" s="1"/>
    </row>
    <row r="57" spans="1:21" ht="15" x14ac:dyDescent="0.25">
      <c r="A57" s="58" t="s">
        <v>54</v>
      </c>
      <c r="B57" s="59" t="s">
        <v>54</v>
      </c>
      <c r="C57" s="60" t="s">
        <v>62</v>
      </c>
      <c r="D57" s="61" t="s">
        <v>54</v>
      </c>
      <c r="E57" s="61" t="s">
        <v>54</v>
      </c>
      <c r="F57" s="62" t="s">
        <v>54</v>
      </c>
      <c r="G57" s="63" t="s">
        <v>54</v>
      </c>
      <c r="H57" s="64"/>
      <c r="I57" s="65" t="s">
        <v>62</v>
      </c>
      <c r="J57" s="61" t="s">
        <v>54</v>
      </c>
      <c r="K57" s="61" t="s">
        <v>54</v>
      </c>
      <c r="L57" s="62" t="s">
        <v>54</v>
      </c>
      <c r="M57" s="66" t="s">
        <v>54</v>
      </c>
      <c r="N57" s="67"/>
      <c r="O57" s="68" t="s">
        <v>54</v>
      </c>
      <c r="P57" s="69" t="str">
        <f t="shared" si="0"/>
        <v/>
      </c>
      <c r="Q57" s="70" t="s">
        <v>54</v>
      </c>
      <c r="R57" s="70" t="s">
        <v>54</v>
      </c>
      <c r="S57" s="71" t="s">
        <v>54</v>
      </c>
      <c r="T57" s="1"/>
      <c r="U57" s="1"/>
    </row>
    <row r="58" spans="1:21" ht="15" x14ac:dyDescent="0.25">
      <c r="A58" s="58" t="s">
        <v>54</v>
      </c>
      <c r="B58" s="59" t="s">
        <v>54</v>
      </c>
      <c r="C58" s="60" t="s">
        <v>62</v>
      </c>
      <c r="D58" s="61" t="s">
        <v>54</v>
      </c>
      <c r="E58" s="61" t="s">
        <v>54</v>
      </c>
      <c r="F58" s="62" t="s">
        <v>54</v>
      </c>
      <c r="G58" s="63" t="s">
        <v>54</v>
      </c>
      <c r="H58" s="64"/>
      <c r="I58" s="65" t="s">
        <v>62</v>
      </c>
      <c r="J58" s="61" t="s">
        <v>54</v>
      </c>
      <c r="K58" s="61" t="s">
        <v>54</v>
      </c>
      <c r="L58" s="62" t="s">
        <v>54</v>
      </c>
      <c r="M58" s="66" t="s">
        <v>54</v>
      </c>
      <c r="N58" s="67"/>
      <c r="O58" s="68" t="s">
        <v>54</v>
      </c>
      <c r="P58" s="69" t="str">
        <f t="shared" si="0"/>
        <v/>
      </c>
      <c r="Q58" s="70" t="s">
        <v>54</v>
      </c>
      <c r="R58" s="70" t="s">
        <v>54</v>
      </c>
      <c r="S58" s="71" t="s">
        <v>54</v>
      </c>
      <c r="T58" s="1"/>
      <c r="U58" s="1"/>
    </row>
    <row r="59" spans="1:21" ht="15" x14ac:dyDescent="0.25">
      <c r="A59" s="58" t="s">
        <v>54</v>
      </c>
      <c r="B59" s="59" t="s">
        <v>54</v>
      </c>
      <c r="C59" s="60" t="s">
        <v>62</v>
      </c>
      <c r="D59" s="61" t="s">
        <v>54</v>
      </c>
      <c r="E59" s="61" t="s">
        <v>54</v>
      </c>
      <c r="F59" s="62" t="s">
        <v>54</v>
      </c>
      <c r="G59" s="63" t="s">
        <v>54</v>
      </c>
      <c r="H59" s="64"/>
      <c r="I59" s="65" t="s">
        <v>62</v>
      </c>
      <c r="J59" s="61" t="s">
        <v>54</v>
      </c>
      <c r="K59" s="61" t="s">
        <v>54</v>
      </c>
      <c r="L59" s="62" t="s">
        <v>54</v>
      </c>
      <c r="M59" s="66" t="s">
        <v>54</v>
      </c>
      <c r="N59" s="67"/>
      <c r="O59" s="68" t="s">
        <v>54</v>
      </c>
      <c r="P59" s="69" t="str">
        <f t="shared" si="0"/>
        <v/>
      </c>
      <c r="Q59" s="70" t="s">
        <v>54</v>
      </c>
      <c r="R59" s="70" t="s">
        <v>54</v>
      </c>
      <c r="S59" s="71" t="s">
        <v>54</v>
      </c>
      <c r="T59" s="1"/>
      <c r="U59" s="1"/>
    </row>
    <row r="60" spans="1:21" ht="15" x14ac:dyDescent="0.25">
      <c r="A60" s="58" t="s">
        <v>54</v>
      </c>
      <c r="B60" s="59" t="s">
        <v>54</v>
      </c>
      <c r="C60" s="60" t="s">
        <v>62</v>
      </c>
      <c r="D60" s="61" t="s">
        <v>54</v>
      </c>
      <c r="E60" s="61" t="s">
        <v>54</v>
      </c>
      <c r="F60" s="62" t="s">
        <v>54</v>
      </c>
      <c r="G60" s="63" t="s">
        <v>54</v>
      </c>
      <c r="H60" s="64"/>
      <c r="I60" s="65" t="s">
        <v>62</v>
      </c>
      <c r="J60" s="61" t="s">
        <v>54</v>
      </c>
      <c r="K60" s="61" t="s">
        <v>54</v>
      </c>
      <c r="L60" s="62" t="s">
        <v>54</v>
      </c>
      <c r="M60" s="66" t="s">
        <v>54</v>
      </c>
      <c r="N60" s="67"/>
      <c r="O60" s="68" t="s">
        <v>54</v>
      </c>
      <c r="P60" s="69" t="str">
        <f t="shared" si="0"/>
        <v/>
      </c>
      <c r="Q60" s="70" t="s">
        <v>54</v>
      </c>
      <c r="R60" s="70" t="s">
        <v>54</v>
      </c>
      <c r="S60" s="71" t="s">
        <v>54</v>
      </c>
      <c r="T60" s="1"/>
      <c r="U60" s="1"/>
    </row>
    <row r="61" spans="1:21" ht="15" x14ac:dyDescent="0.25">
      <c r="A61" s="58" t="s">
        <v>54</v>
      </c>
      <c r="B61" s="59" t="s">
        <v>54</v>
      </c>
      <c r="C61" s="60" t="s">
        <v>62</v>
      </c>
      <c r="D61" s="61" t="s">
        <v>54</v>
      </c>
      <c r="E61" s="61" t="s">
        <v>54</v>
      </c>
      <c r="F61" s="62" t="s">
        <v>54</v>
      </c>
      <c r="G61" s="63" t="s">
        <v>54</v>
      </c>
      <c r="H61" s="64"/>
      <c r="I61" s="65" t="s">
        <v>62</v>
      </c>
      <c r="J61" s="61" t="s">
        <v>54</v>
      </c>
      <c r="K61" s="61" t="s">
        <v>54</v>
      </c>
      <c r="L61" s="62" t="s">
        <v>54</v>
      </c>
      <c r="M61" s="66" t="s">
        <v>54</v>
      </c>
      <c r="N61" s="67"/>
      <c r="O61" s="68" t="s">
        <v>54</v>
      </c>
      <c r="P61" s="69" t="str">
        <f t="shared" si="0"/>
        <v/>
      </c>
      <c r="Q61" s="70" t="s">
        <v>54</v>
      </c>
      <c r="R61" s="70" t="s">
        <v>54</v>
      </c>
      <c r="S61" s="71" t="s">
        <v>54</v>
      </c>
      <c r="T61" s="1"/>
      <c r="U61" s="1"/>
    </row>
    <row r="62" spans="1:21" ht="15" x14ac:dyDescent="0.25">
      <c r="A62" s="58" t="s">
        <v>54</v>
      </c>
      <c r="B62" s="59" t="s">
        <v>54</v>
      </c>
      <c r="C62" s="60" t="s">
        <v>62</v>
      </c>
      <c r="D62" s="61" t="s">
        <v>54</v>
      </c>
      <c r="E62" s="61" t="s">
        <v>54</v>
      </c>
      <c r="F62" s="62" t="s">
        <v>54</v>
      </c>
      <c r="G62" s="63" t="s">
        <v>54</v>
      </c>
      <c r="H62" s="64"/>
      <c r="I62" s="65" t="s">
        <v>62</v>
      </c>
      <c r="J62" s="61" t="s">
        <v>54</v>
      </c>
      <c r="K62" s="61" t="s">
        <v>54</v>
      </c>
      <c r="L62" s="62" t="s">
        <v>54</v>
      </c>
      <c r="M62" s="66" t="s">
        <v>54</v>
      </c>
      <c r="N62" s="67"/>
      <c r="O62" s="68" t="s">
        <v>54</v>
      </c>
      <c r="P62" s="69" t="str">
        <f t="shared" si="0"/>
        <v/>
      </c>
      <c r="Q62" s="70" t="s">
        <v>54</v>
      </c>
      <c r="R62" s="70" t="s">
        <v>54</v>
      </c>
      <c r="S62" s="71" t="s">
        <v>54</v>
      </c>
      <c r="T62" s="1"/>
      <c r="U62" s="1"/>
    </row>
    <row r="63" spans="1:21" ht="15" x14ac:dyDescent="0.25">
      <c r="A63" s="58" t="s">
        <v>54</v>
      </c>
      <c r="B63" s="59" t="s">
        <v>54</v>
      </c>
      <c r="C63" s="60" t="s">
        <v>62</v>
      </c>
      <c r="D63" s="61" t="s">
        <v>54</v>
      </c>
      <c r="E63" s="61" t="s">
        <v>54</v>
      </c>
      <c r="F63" s="62" t="s">
        <v>54</v>
      </c>
      <c r="G63" s="63" t="s">
        <v>54</v>
      </c>
      <c r="H63" s="64"/>
      <c r="I63" s="65" t="s">
        <v>62</v>
      </c>
      <c r="J63" s="61" t="s">
        <v>54</v>
      </c>
      <c r="K63" s="61" t="s">
        <v>54</v>
      </c>
      <c r="L63" s="62" t="s">
        <v>54</v>
      </c>
      <c r="M63" s="66" t="s">
        <v>54</v>
      </c>
      <c r="N63" s="67"/>
      <c r="O63" s="68" t="s">
        <v>54</v>
      </c>
      <c r="P63" s="69" t="str">
        <f t="shared" si="0"/>
        <v/>
      </c>
      <c r="Q63" s="70" t="s">
        <v>54</v>
      </c>
      <c r="R63" s="70" t="s">
        <v>54</v>
      </c>
      <c r="S63" s="71" t="s">
        <v>54</v>
      </c>
      <c r="T63" s="1"/>
      <c r="U63" s="1"/>
    </row>
    <row r="64" spans="1:21" ht="15" x14ac:dyDescent="0.25">
      <c r="A64" s="58" t="s">
        <v>54</v>
      </c>
      <c r="B64" s="59" t="s">
        <v>54</v>
      </c>
      <c r="C64" s="60" t="s">
        <v>62</v>
      </c>
      <c r="D64" s="61" t="s">
        <v>54</v>
      </c>
      <c r="E64" s="61" t="s">
        <v>54</v>
      </c>
      <c r="F64" s="62" t="s">
        <v>54</v>
      </c>
      <c r="G64" s="63" t="s">
        <v>54</v>
      </c>
      <c r="H64" s="64"/>
      <c r="I64" s="65" t="s">
        <v>62</v>
      </c>
      <c r="J64" s="61" t="s">
        <v>54</v>
      </c>
      <c r="K64" s="61" t="s">
        <v>54</v>
      </c>
      <c r="L64" s="62" t="s">
        <v>54</v>
      </c>
      <c r="M64" s="66" t="s">
        <v>54</v>
      </c>
      <c r="N64" s="67"/>
      <c r="O64" s="68" t="s">
        <v>54</v>
      </c>
      <c r="P64" s="69" t="str">
        <f t="shared" si="0"/>
        <v/>
      </c>
      <c r="Q64" s="70" t="s">
        <v>54</v>
      </c>
      <c r="R64" s="70" t="s">
        <v>54</v>
      </c>
      <c r="S64" s="71" t="s">
        <v>54</v>
      </c>
      <c r="T64" s="1"/>
      <c r="U64" s="1"/>
    </row>
    <row r="65" spans="1:21" ht="15" x14ac:dyDescent="0.25">
      <c r="A65" s="58" t="s">
        <v>54</v>
      </c>
      <c r="B65" s="59" t="s">
        <v>54</v>
      </c>
      <c r="C65" s="60" t="s">
        <v>62</v>
      </c>
      <c r="D65" s="61" t="s">
        <v>54</v>
      </c>
      <c r="E65" s="61" t="s">
        <v>54</v>
      </c>
      <c r="F65" s="62" t="s">
        <v>54</v>
      </c>
      <c r="G65" s="63" t="s">
        <v>54</v>
      </c>
      <c r="H65" s="64"/>
      <c r="I65" s="65" t="s">
        <v>62</v>
      </c>
      <c r="J65" s="61" t="s">
        <v>54</v>
      </c>
      <c r="K65" s="61" t="s">
        <v>54</v>
      </c>
      <c r="L65" s="62" t="s">
        <v>54</v>
      </c>
      <c r="M65" s="66" t="s">
        <v>54</v>
      </c>
      <c r="N65" s="67"/>
      <c r="O65" s="68" t="s">
        <v>54</v>
      </c>
      <c r="P65" s="69" t="str">
        <f t="shared" si="0"/>
        <v/>
      </c>
      <c r="Q65" s="70" t="s">
        <v>54</v>
      </c>
      <c r="R65" s="70" t="s">
        <v>54</v>
      </c>
      <c r="S65" s="71" t="s">
        <v>54</v>
      </c>
      <c r="T65" s="1"/>
      <c r="U65" s="1"/>
    </row>
    <row r="66" spans="1:21" ht="15" x14ac:dyDescent="0.25">
      <c r="A66" s="58" t="s">
        <v>54</v>
      </c>
      <c r="B66" s="59" t="s">
        <v>54</v>
      </c>
      <c r="C66" s="60" t="s">
        <v>62</v>
      </c>
      <c r="D66" s="61" t="s">
        <v>54</v>
      </c>
      <c r="E66" s="61" t="s">
        <v>54</v>
      </c>
      <c r="F66" s="62" t="s">
        <v>54</v>
      </c>
      <c r="G66" s="63" t="s">
        <v>54</v>
      </c>
      <c r="H66" s="64"/>
      <c r="I66" s="65" t="s">
        <v>62</v>
      </c>
      <c r="J66" s="61" t="s">
        <v>54</v>
      </c>
      <c r="K66" s="61" t="s">
        <v>54</v>
      </c>
      <c r="L66" s="62" t="s">
        <v>54</v>
      </c>
      <c r="M66" s="66" t="s">
        <v>54</v>
      </c>
      <c r="N66" s="67"/>
      <c r="O66" s="68" t="s">
        <v>54</v>
      </c>
      <c r="P66" s="69" t="str">
        <f t="shared" si="0"/>
        <v/>
      </c>
      <c r="Q66" s="70" t="s">
        <v>54</v>
      </c>
      <c r="R66" s="70" t="s">
        <v>54</v>
      </c>
      <c r="S66" s="71" t="s">
        <v>54</v>
      </c>
      <c r="T66" s="1"/>
      <c r="U66" s="1"/>
    </row>
    <row r="67" spans="1:21" ht="15" x14ac:dyDescent="0.25">
      <c r="A67" s="58" t="s">
        <v>54</v>
      </c>
      <c r="B67" s="59" t="s">
        <v>54</v>
      </c>
      <c r="C67" s="60" t="s">
        <v>62</v>
      </c>
      <c r="D67" s="61" t="s">
        <v>54</v>
      </c>
      <c r="E67" s="61" t="s">
        <v>54</v>
      </c>
      <c r="F67" s="62" t="s">
        <v>54</v>
      </c>
      <c r="G67" s="63" t="s">
        <v>54</v>
      </c>
      <c r="H67" s="64"/>
      <c r="I67" s="65" t="s">
        <v>62</v>
      </c>
      <c r="J67" s="61" t="s">
        <v>54</v>
      </c>
      <c r="K67" s="61" t="s">
        <v>54</v>
      </c>
      <c r="L67" s="62" t="s">
        <v>54</v>
      </c>
      <c r="M67" s="66" t="s">
        <v>54</v>
      </c>
      <c r="N67" s="67"/>
      <c r="O67" s="68" t="s">
        <v>54</v>
      </c>
      <c r="P67" s="69" t="str">
        <f t="shared" si="0"/>
        <v/>
      </c>
      <c r="Q67" s="70" t="s">
        <v>54</v>
      </c>
      <c r="R67" s="70" t="s">
        <v>54</v>
      </c>
      <c r="S67" s="71" t="s">
        <v>54</v>
      </c>
      <c r="T67" s="1"/>
      <c r="U67" s="1"/>
    </row>
    <row r="68" spans="1:21" ht="15" x14ac:dyDescent="0.25">
      <c r="A68" s="58" t="s">
        <v>54</v>
      </c>
      <c r="B68" s="59" t="s">
        <v>54</v>
      </c>
      <c r="C68" s="60" t="s">
        <v>62</v>
      </c>
      <c r="D68" s="61" t="s">
        <v>54</v>
      </c>
      <c r="E68" s="61" t="s">
        <v>54</v>
      </c>
      <c r="F68" s="62" t="s">
        <v>54</v>
      </c>
      <c r="G68" s="63" t="s">
        <v>54</v>
      </c>
      <c r="H68" s="64"/>
      <c r="I68" s="65" t="s">
        <v>62</v>
      </c>
      <c r="J68" s="61" t="s">
        <v>54</v>
      </c>
      <c r="K68" s="61" t="s">
        <v>54</v>
      </c>
      <c r="L68" s="62" t="s">
        <v>54</v>
      </c>
      <c r="M68" s="66" t="s">
        <v>54</v>
      </c>
      <c r="N68" s="67"/>
      <c r="O68" s="68" t="s">
        <v>54</v>
      </c>
      <c r="P68" s="69" t="str">
        <f t="shared" si="0"/>
        <v/>
      </c>
      <c r="Q68" s="70" t="s">
        <v>54</v>
      </c>
      <c r="R68" s="70" t="s">
        <v>54</v>
      </c>
      <c r="S68" s="71" t="s">
        <v>54</v>
      </c>
      <c r="T68" s="1"/>
      <c r="U68" s="1"/>
    </row>
    <row r="69" spans="1:21" ht="15" x14ac:dyDescent="0.25">
      <c r="A69" s="58" t="s">
        <v>54</v>
      </c>
      <c r="B69" s="59" t="s">
        <v>54</v>
      </c>
      <c r="C69" s="60" t="s">
        <v>62</v>
      </c>
      <c r="D69" s="61" t="s">
        <v>54</v>
      </c>
      <c r="E69" s="61" t="s">
        <v>54</v>
      </c>
      <c r="F69" s="62" t="s">
        <v>54</v>
      </c>
      <c r="G69" s="63" t="s">
        <v>54</v>
      </c>
      <c r="H69" s="64"/>
      <c r="I69" s="65" t="s">
        <v>62</v>
      </c>
      <c r="J69" s="61" t="s">
        <v>54</v>
      </c>
      <c r="K69" s="61" t="s">
        <v>54</v>
      </c>
      <c r="L69" s="62" t="s">
        <v>54</v>
      </c>
      <c r="M69" s="66" t="s">
        <v>54</v>
      </c>
      <c r="N69" s="67"/>
      <c r="O69" s="68" t="s">
        <v>54</v>
      </c>
      <c r="P69" s="69" t="str">
        <f t="shared" si="0"/>
        <v/>
      </c>
      <c r="Q69" s="70" t="s">
        <v>54</v>
      </c>
      <c r="R69" s="70" t="s">
        <v>54</v>
      </c>
      <c r="S69" s="71" t="s">
        <v>54</v>
      </c>
      <c r="T69" s="1"/>
      <c r="U69" s="1"/>
    </row>
    <row r="70" spans="1:21" ht="15" x14ac:dyDescent="0.25">
      <c r="A70" s="58" t="s">
        <v>54</v>
      </c>
      <c r="B70" s="59" t="s">
        <v>54</v>
      </c>
      <c r="C70" s="60" t="s">
        <v>62</v>
      </c>
      <c r="D70" s="61" t="s">
        <v>54</v>
      </c>
      <c r="E70" s="61" t="s">
        <v>54</v>
      </c>
      <c r="F70" s="62" t="s">
        <v>54</v>
      </c>
      <c r="G70" s="63" t="s">
        <v>54</v>
      </c>
      <c r="H70" s="64"/>
      <c r="I70" s="65" t="s">
        <v>62</v>
      </c>
      <c r="J70" s="61" t="s">
        <v>54</v>
      </c>
      <c r="K70" s="61" t="s">
        <v>54</v>
      </c>
      <c r="L70" s="62" t="s">
        <v>54</v>
      </c>
      <c r="M70" s="66" t="s">
        <v>54</v>
      </c>
      <c r="N70" s="67"/>
      <c r="O70" s="68" t="s">
        <v>54</v>
      </c>
      <c r="P70" s="69" t="str">
        <f t="shared" si="0"/>
        <v/>
      </c>
      <c r="Q70" s="70" t="s">
        <v>54</v>
      </c>
      <c r="R70" s="70" t="s">
        <v>54</v>
      </c>
      <c r="S70" s="71" t="s">
        <v>54</v>
      </c>
      <c r="T70" s="1"/>
      <c r="U70" s="1"/>
    </row>
    <row r="71" spans="1:21" ht="15" x14ac:dyDescent="0.25">
      <c r="A71" s="58" t="s">
        <v>54</v>
      </c>
      <c r="B71" s="59" t="s">
        <v>54</v>
      </c>
      <c r="C71" s="60" t="s">
        <v>62</v>
      </c>
      <c r="D71" s="61" t="s">
        <v>54</v>
      </c>
      <c r="E71" s="61" t="s">
        <v>54</v>
      </c>
      <c r="F71" s="62" t="s">
        <v>54</v>
      </c>
      <c r="G71" s="63" t="s">
        <v>54</v>
      </c>
      <c r="H71" s="64"/>
      <c r="I71" s="65" t="s">
        <v>62</v>
      </c>
      <c r="J71" s="61" t="s">
        <v>54</v>
      </c>
      <c r="K71" s="61" t="s">
        <v>54</v>
      </c>
      <c r="L71" s="62" t="s">
        <v>54</v>
      </c>
      <c r="M71" s="66" t="s">
        <v>54</v>
      </c>
      <c r="N71" s="67"/>
      <c r="O71" s="68" t="s">
        <v>54</v>
      </c>
      <c r="P71" s="69" t="str">
        <f t="shared" si="0"/>
        <v/>
      </c>
      <c r="Q71" s="70" t="s">
        <v>54</v>
      </c>
      <c r="R71" s="70" t="s">
        <v>54</v>
      </c>
      <c r="S71" s="71" t="s">
        <v>54</v>
      </c>
      <c r="T71" s="1"/>
      <c r="U71" s="1"/>
    </row>
    <row r="72" spans="1:21" ht="15" x14ac:dyDescent="0.25">
      <c r="A72" s="58" t="s">
        <v>54</v>
      </c>
      <c r="B72" s="59" t="s">
        <v>54</v>
      </c>
      <c r="C72" s="60" t="s">
        <v>62</v>
      </c>
      <c r="D72" s="61" t="s">
        <v>54</v>
      </c>
      <c r="E72" s="61" t="s">
        <v>54</v>
      </c>
      <c r="F72" s="62" t="s">
        <v>54</v>
      </c>
      <c r="G72" s="63" t="s">
        <v>54</v>
      </c>
      <c r="H72" s="64"/>
      <c r="I72" s="65" t="s">
        <v>62</v>
      </c>
      <c r="J72" s="61" t="s">
        <v>54</v>
      </c>
      <c r="K72" s="61" t="s">
        <v>54</v>
      </c>
      <c r="L72" s="62" t="s">
        <v>54</v>
      </c>
      <c r="M72" s="66" t="s">
        <v>54</v>
      </c>
      <c r="N72" s="67"/>
      <c r="O72" s="68" t="s">
        <v>54</v>
      </c>
      <c r="P72" s="69" t="str">
        <f t="shared" si="0"/>
        <v/>
      </c>
      <c r="Q72" s="70" t="s">
        <v>54</v>
      </c>
      <c r="R72" s="70" t="s">
        <v>54</v>
      </c>
      <c r="S72" s="71" t="s">
        <v>54</v>
      </c>
      <c r="T72" s="1"/>
      <c r="U72" s="1"/>
    </row>
    <row r="73" spans="1:21" ht="15" x14ac:dyDescent="0.25">
      <c r="A73" s="58" t="s">
        <v>54</v>
      </c>
      <c r="B73" s="59" t="s">
        <v>54</v>
      </c>
      <c r="C73" s="60" t="s">
        <v>62</v>
      </c>
      <c r="D73" s="61" t="s">
        <v>54</v>
      </c>
      <c r="E73" s="61" t="s">
        <v>54</v>
      </c>
      <c r="F73" s="62" t="s">
        <v>54</v>
      </c>
      <c r="G73" s="63" t="s">
        <v>54</v>
      </c>
      <c r="H73" s="64"/>
      <c r="I73" s="65" t="s">
        <v>62</v>
      </c>
      <c r="J73" s="61" t="s">
        <v>54</v>
      </c>
      <c r="K73" s="61" t="s">
        <v>54</v>
      </c>
      <c r="L73" s="62" t="s">
        <v>54</v>
      </c>
      <c r="M73" s="66" t="s">
        <v>54</v>
      </c>
      <c r="N73" s="67"/>
      <c r="O73" s="68" t="s">
        <v>54</v>
      </c>
      <c r="P73" s="69" t="str">
        <f t="shared" si="0"/>
        <v/>
      </c>
      <c r="Q73" s="70" t="s">
        <v>54</v>
      </c>
      <c r="R73" s="70" t="s">
        <v>54</v>
      </c>
      <c r="S73" s="71" t="s">
        <v>54</v>
      </c>
      <c r="T73" s="1"/>
      <c r="U73" s="1"/>
    </row>
    <row r="74" spans="1:21" ht="15" x14ac:dyDescent="0.25">
      <c r="A74" s="58" t="s">
        <v>54</v>
      </c>
      <c r="B74" s="59" t="s">
        <v>54</v>
      </c>
      <c r="C74" s="60" t="s">
        <v>62</v>
      </c>
      <c r="D74" s="61" t="s">
        <v>54</v>
      </c>
      <c r="E74" s="61" t="s">
        <v>54</v>
      </c>
      <c r="F74" s="62" t="s">
        <v>54</v>
      </c>
      <c r="G74" s="63" t="s">
        <v>54</v>
      </c>
      <c r="H74" s="64"/>
      <c r="I74" s="65" t="s">
        <v>62</v>
      </c>
      <c r="J74" s="61" t="s">
        <v>54</v>
      </c>
      <c r="K74" s="61" t="s">
        <v>54</v>
      </c>
      <c r="L74" s="62" t="s">
        <v>54</v>
      </c>
      <c r="M74" s="66" t="s">
        <v>54</v>
      </c>
      <c r="N74" s="67"/>
      <c r="O74" s="68" t="s">
        <v>54</v>
      </c>
      <c r="P74" s="69" t="str">
        <f t="shared" si="0"/>
        <v/>
      </c>
      <c r="Q74" s="70" t="s">
        <v>54</v>
      </c>
      <c r="R74" s="70" t="s">
        <v>54</v>
      </c>
      <c r="S74" s="71" t="s">
        <v>54</v>
      </c>
      <c r="T74" s="1"/>
      <c r="U74" s="1"/>
    </row>
    <row r="75" spans="1:21" ht="15" x14ac:dyDescent="0.25">
      <c r="A75" s="58" t="s">
        <v>54</v>
      </c>
      <c r="B75" s="59" t="s">
        <v>54</v>
      </c>
      <c r="C75" s="60" t="s">
        <v>62</v>
      </c>
      <c r="D75" s="61" t="s">
        <v>54</v>
      </c>
      <c r="E75" s="61" t="s">
        <v>54</v>
      </c>
      <c r="F75" s="62" t="s">
        <v>54</v>
      </c>
      <c r="G75" s="63" t="s">
        <v>54</v>
      </c>
      <c r="H75" s="64"/>
      <c r="I75" s="65" t="s">
        <v>62</v>
      </c>
      <c r="J75" s="61" t="s">
        <v>54</v>
      </c>
      <c r="K75" s="61" t="s">
        <v>54</v>
      </c>
      <c r="L75" s="62" t="s">
        <v>54</v>
      </c>
      <c r="M75" s="66" t="s">
        <v>54</v>
      </c>
      <c r="N75" s="67"/>
      <c r="O75" s="68" t="s">
        <v>54</v>
      </c>
      <c r="P75" s="69" t="str">
        <f t="shared" si="0"/>
        <v/>
      </c>
      <c r="Q75" s="70" t="s">
        <v>54</v>
      </c>
      <c r="R75" s="70" t="s">
        <v>54</v>
      </c>
      <c r="S75" s="71" t="s">
        <v>54</v>
      </c>
      <c r="T75" s="1"/>
      <c r="U75" s="1"/>
    </row>
    <row r="76" spans="1:21" ht="15" x14ac:dyDescent="0.25">
      <c r="A76" s="58" t="s">
        <v>54</v>
      </c>
      <c r="B76" s="59" t="s">
        <v>54</v>
      </c>
      <c r="C76" s="60" t="s">
        <v>62</v>
      </c>
      <c r="D76" s="61" t="s">
        <v>54</v>
      </c>
      <c r="E76" s="61" t="s">
        <v>54</v>
      </c>
      <c r="F76" s="62" t="s">
        <v>54</v>
      </c>
      <c r="G76" s="63" t="s">
        <v>54</v>
      </c>
      <c r="H76" s="64"/>
      <c r="I76" s="65" t="s">
        <v>62</v>
      </c>
      <c r="J76" s="61" t="s">
        <v>54</v>
      </c>
      <c r="K76" s="61" t="s">
        <v>54</v>
      </c>
      <c r="L76" s="62" t="s">
        <v>54</v>
      </c>
      <c r="M76" s="66" t="s">
        <v>54</v>
      </c>
      <c r="N76" s="67"/>
      <c r="O76" s="68" t="s">
        <v>54</v>
      </c>
      <c r="P76" s="69" t="str">
        <f t="shared" si="0"/>
        <v/>
      </c>
      <c r="Q76" s="70" t="s">
        <v>54</v>
      </c>
      <c r="R76" s="70" t="s">
        <v>54</v>
      </c>
      <c r="S76" s="71" t="s">
        <v>54</v>
      </c>
      <c r="T76" s="1"/>
      <c r="U76" s="1"/>
    </row>
    <row r="77" spans="1:21" ht="15" x14ac:dyDescent="0.25">
      <c r="A77" s="58" t="s">
        <v>54</v>
      </c>
      <c r="B77" s="59" t="s">
        <v>54</v>
      </c>
      <c r="C77" s="60" t="s">
        <v>62</v>
      </c>
      <c r="D77" s="61" t="s">
        <v>54</v>
      </c>
      <c r="E77" s="61" t="s">
        <v>54</v>
      </c>
      <c r="F77" s="62" t="s">
        <v>54</v>
      </c>
      <c r="G77" s="63" t="s">
        <v>54</v>
      </c>
      <c r="H77" s="64"/>
      <c r="I77" s="65" t="s">
        <v>62</v>
      </c>
      <c r="J77" s="61" t="s">
        <v>54</v>
      </c>
      <c r="K77" s="61" t="s">
        <v>54</v>
      </c>
      <c r="L77" s="62" t="s">
        <v>54</v>
      </c>
      <c r="M77" s="66" t="s">
        <v>54</v>
      </c>
      <c r="N77" s="67"/>
      <c r="O77" s="68" t="s">
        <v>54</v>
      </c>
      <c r="P77" s="69" t="str">
        <f t="shared" si="0"/>
        <v/>
      </c>
      <c r="Q77" s="70" t="s">
        <v>54</v>
      </c>
      <c r="R77" s="70" t="s">
        <v>54</v>
      </c>
      <c r="S77" s="71" t="s">
        <v>54</v>
      </c>
      <c r="T77" s="1"/>
      <c r="U77" s="1"/>
    </row>
    <row r="78" spans="1:21" ht="15" x14ac:dyDescent="0.25">
      <c r="A78" s="58" t="s">
        <v>54</v>
      </c>
      <c r="B78" s="59" t="s">
        <v>54</v>
      </c>
      <c r="C78" s="60" t="s">
        <v>62</v>
      </c>
      <c r="D78" s="61" t="s">
        <v>54</v>
      </c>
      <c r="E78" s="61" t="s">
        <v>54</v>
      </c>
      <c r="F78" s="62" t="s">
        <v>54</v>
      </c>
      <c r="G78" s="63" t="s">
        <v>54</v>
      </c>
      <c r="H78" s="64"/>
      <c r="I78" s="65" t="s">
        <v>62</v>
      </c>
      <c r="J78" s="61" t="s">
        <v>54</v>
      </c>
      <c r="K78" s="61" t="s">
        <v>54</v>
      </c>
      <c r="L78" s="62" t="s">
        <v>54</v>
      </c>
      <c r="M78" s="66" t="s">
        <v>54</v>
      </c>
      <c r="N78" s="67"/>
      <c r="O78" s="68" t="s">
        <v>54</v>
      </c>
      <c r="P78" s="69" t="str">
        <f t="shared" si="0"/>
        <v/>
      </c>
      <c r="Q78" s="70" t="s">
        <v>54</v>
      </c>
      <c r="R78" s="70" t="s">
        <v>54</v>
      </c>
      <c r="S78" s="71" t="s">
        <v>54</v>
      </c>
      <c r="T78" s="1"/>
      <c r="U78" s="1"/>
    </row>
    <row r="79" spans="1:21" ht="15" x14ac:dyDescent="0.25">
      <c r="A79" s="58" t="s">
        <v>54</v>
      </c>
      <c r="B79" s="59" t="s">
        <v>54</v>
      </c>
      <c r="C79" s="60" t="s">
        <v>62</v>
      </c>
      <c r="D79" s="61" t="s">
        <v>54</v>
      </c>
      <c r="E79" s="61" t="s">
        <v>54</v>
      </c>
      <c r="F79" s="62" t="s">
        <v>54</v>
      </c>
      <c r="G79" s="63" t="s">
        <v>54</v>
      </c>
      <c r="H79" s="64"/>
      <c r="I79" s="65" t="s">
        <v>62</v>
      </c>
      <c r="J79" s="61" t="s">
        <v>54</v>
      </c>
      <c r="K79" s="61" t="s">
        <v>54</v>
      </c>
      <c r="L79" s="62" t="s">
        <v>54</v>
      </c>
      <c r="M79" s="66" t="s">
        <v>54</v>
      </c>
      <c r="N79" s="67"/>
      <c r="O79" s="68" t="s">
        <v>54</v>
      </c>
      <c r="P79" s="69" t="str">
        <f t="shared" si="0"/>
        <v/>
      </c>
      <c r="Q79" s="70" t="s">
        <v>54</v>
      </c>
      <c r="R79" s="70" t="s">
        <v>54</v>
      </c>
      <c r="S79" s="71" t="s">
        <v>54</v>
      </c>
      <c r="T79" s="1"/>
      <c r="U79" s="1"/>
    </row>
    <row r="80" spans="1:21" ht="15" x14ac:dyDescent="0.25">
      <c r="A80" s="58" t="s">
        <v>54</v>
      </c>
      <c r="B80" s="59" t="s">
        <v>54</v>
      </c>
      <c r="C80" s="60" t="s">
        <v>62</v>
      </c>
      <c r="D80" s="61" t="s">
        <v>54</v>
      </c>
      <c r="E80" s="61" t="s">
        <v>54</v>
      </c>
      <c r="F80" s="62" t="s">
        <v>54</v>
      </c>
      <c r="G80" s="63" t="s">
        <v>54</v>
      </c>
      <c r="H80" s="64"/>
      <c r="I80" s="65" t="s">
        <v>62</v>
      </c>
      <c r="J80" s="61" t="s">
        <v>54</v>
      </c>
      <c r="K80" s="61" t="s">
        <v>54</v>
      </c>
      <c r="L80" s="62" t="s">
        <v>54</v>
      </c>
      <c r="M80" s="66" t="s">
        <v>54</v>
      </c>
      <c r="N80" s="67"/>
      <c r="O80" s="68" t="s">
        <v>54</v>
      </c>
      <c r="P80" s="69" t="str">
        <f t="shared" si="0"/>
        <v/>
      </c>
      <c r="Q80" s="70" t="s">
        <v>54</v>
      </c>
      <c r="R80" s="70" t="s">
        <v>54</v>
      </c>
      <c r="S80" s="71" t="s">
        <v>54</v>
      </c>
      <c r="T80" s="1"/>
      <c r="U80" s="1"/>
    </row>
    <row r="81" spans="1:21" ht="15" x14ac:dyDescent="0.25">
      <c r="A81" s="58" t="s">
        <v>54</v>
      </c>
      <c r="B81" s="59" t="s">
        <v>54</v>
      </c>
      <c r="C81" s="60" t="s">
        <v>62</v>
      </c>
      <c r="D81" s="61" t="s">
        <v>54</v>
      </c>
      <c r="E81" s="61" t="s">
        <v>54</v>
      </c>
      <c r="F81" s="62" t="s">
        <v>54</v>
      </c>
      <c r="G81" s="63" t="s">
        <v>54</v>
      </c>
      <c r="H81" s="64"/>
      <c r="I81" s="65" t="s">
        <v>62</v>
      </c>
      <c r="J81" s="61" t="s">
        <v>54</v>
      </c>
      <c r="K81" s="61" t="s">
        <v>54</v>
      </c>
      <c r="L81" s="62" t="s">
        <v>54</v>
      </c>
      <c r="M81" s="66" t="s">
        <v>54</v>
      </c>
      <c r="N81" s="67"/>
      <c r="O81" s="68" t="s">
        <v>54</v>
      </c>
      <c r="P81" s="69" t="str">
        <f t="shared" si="0"/>
        <v/>
      </c>
      <c r="Q81" s="70" t="s">
        <v>54</v>
      </c>
      <c r="R81" s="70" t="s">
        <v>54</v>
      </c>
      <c r="S81" s="71" t="s">
        <v>54</v>
      </c>
      <c r="T81" s="1"/>
      <c r="U81" s="1"/>
    </row>
    <row r="82" spans="1:21" ht="15" x14ac:dyDescent="0.25">
      <c r="A82" s="58" t="s">
        <v>54</v>
      </c>
      <c r="B82" s="59" t="s">
        <v>54</v>
      </c>
      <c r="C82" s="60" t="s">
        <v>62</v>
      </c>
      <c r="D82" s="61" t="s">
        <v>54</v>
      </c>
      <c r="E82" s="61" t="s">
        <v>54</v>
      </c>
      <c r="F82" s="62" t="s">
        <v>54</v>
      </c>
      <c r="G82" s="63" t="s">
        <v>54</v>
      </c>
      <c r="H82" s="64"/>
      <c r="I82" s="65" t="s">
        <v>62</v>
      </c>
      <c r="J82" s="61" t="s">
        <v>54</v>
      </c>
      <c r="K82" s="61" t="s">
        <v>54</v>
      </c>
      <c r="L82" s="62" t="s">
        <v>54</v>
      </c>
      <c r="M82" s="66" t="s">
        <v>54</v>
      </c>
      <c r="N82" s="67"/>
      <c r="O82" s="68" t="s">
        <v>54</v>
      </c>
      <c r="P82" s="69" t="str">
        <f t="shared" si="0"/>
        <v/>
      </c>
      <c r="Q82" s="70" t="s">
        <v>54</v>
      </c>
      <c r="R82" s="70" t="s">
        <v>54</v>
      </c>
      <c r="S82" s="71" t="s">
        <v>54</v>
      </c>
      <c r="T82" s="1"/>
      <c r="U82" s="1"/>
    </row>
    <row r="83" spans="1:21" ht="15" x14ac:dyDescent="0.25">
      <c r="A83" s="58" t="s">
        <v>54</v>
      </c>
      <c r="B83" s="59" t="s">
        <v>54</v>
      </c>
      <c r="C83" s="60" t="s">
        <v>62</v>
      </c>
      <c r="D83" s="61" t="s">
        <v>54</v>
      </c>
      <c r="E83" s="61" t="s">
        <v>54</v>
      </c>
      <c r="F83" s="62" t="s">
        <v>54</v>
      </c>
      <c r="G83" s="63" t="s">
        <v>54</v>
      </c>
      <c r="H83" s="64"/>
      <c r="I83" s="65" t="s">
        <v>62</v>
      </c>
      <c r="J83" s="61" t="s">
        <v>54</v>
      </c>
      <c r="K83" s="61" t="s">
        <v>54</v>
      </c>
      <c r="L83" s="62" t="s">
        <v>54</v>
      </c>
      <c r="M83" s="66" t="s">
        <v>54</v>
      </c>
      <c r="N83" s="67"/>
      <c r="O83" s="68" t="s">
        <v>54</v>
      </c>
      <c r="P83" s="69" t="str">
        <f t="shared" si="0"/>
        <v/>
      </c>
      <c r="Q83" s="70" t="s">
        <v>54</v>
      </c>
      <c r="R83" s="70" t="s">
        <v>54</v>
      </c>
      <c r="S83" s="71" t="s">
        <v>54</v>
      </c>
      <c r="T83" s="1"/>
      <c r="U83" s="1"/>
    </row>
    <row r="84" spans="1:21" ht="15" x14ac:dyDescent="0.25">
      <c r="A84" s="58" t="s">
        <v>54</v>
      </c>
      <c r="B84" s="59" t="s">
        <v>54</v>
      </c>
      <c r="C84" s="60" t="s">
        <v>62</v>
      </c>
      <c r="D84" s="61" t="s">
        <v>54</v>
      </c>
      <c r="E84" s="61" t="s">
        <v>54</v>
      </c>
      <c r="F84" s="62" t="s">
        <v>54</v>
      </c>
      <c r="G84" s="63" t="s">
        <v>54</v>
      </c>
      <c r="H84" s="64"/>
      <c r="I84" s="65" t="s">
        <v>62</v>
      </c>
      <c r="J84" s="61" t="s">
        <v>54</v>
      </c>
      <c r="K84" s="61" t="s">
        <v>54</v>
      </c>
      <c r="L84" s="62" t="s">
        <v>54</v>
      </c>
      <c r="M84" s="66" t="s">
        <v>54</v>
      </c>
      <c r="N84" s="67"/>
      <c r="O84" s="68" t="s">
        <v>54</v>
      </c>
      <c r="P84" s="69" t="str">
        <f t="shared" si="0"/>
        <v/>
      </c>
      <c r="Q84" s="70" t="s">
        <v>54</v>
      </c>
      <c r="R84" s="70" t="s">
        <v>54</v>
      </c>
      <c r="S84" s="71" t="s">
        <v>54</v>
      </c>
      <c r="T84" s="1"/>
      <c r="U84" s="1"/>
    </row>
    <row r="85" spans="1:21" ht="15" x14ac:dyDescent="0.25">
      <c r="A85" s="58" t="s">
        <v>54</v>
      </c>
      <c r="B85" s="59" t="s">
        <v>54</v>
      </c>
      <c r="C85" s="60" t="s">
        <v>62</v>
      </c>
      <c r="D85" s="61" t="s">
        <v>54</v>
      </c>
      <c r="E85" s="61" t="s">
        <v>54</v>
      </c>
      <c r="F85" s="62" t="s">
        <v>54</v>
      </c>
      <c r="G85" s="63" t="s">
        <v>54</v>
      </c>
      <c r="H85" s="64"/>
      <c r="I85" s="65" t="s">
        <v>62</v>
      </c>
      <c r="J85" s="61" t="s">
        <v>54</v>
      </c>
      <c r="K85" s="61" t="s">
        <v>54</v>
      </c>
      <c r="L85" s="62" t="s">
        <v>54</v>
      </c>
      <c r="M85" s="66" t="s">
        <v>54</v>
      </c>
      <c r="N85" s="67"/>
      <c r="O85" s="68" t="s">
        <v>54</v>
      </c>
      <c r="P85" s="69" t="str">
        <f t="shared" si="0"/>
        <v/>
      </c>
      <c r="Q85" s="70" t="s">
        <v>54</v>
      </c>
      <c r="R85" s="70" t="s">
        <v>54</v>
      </c>
      <c r="S85" s="71" t="s">
        <v>54</v>
      </c>
      <c r="T85" s="1"/>
      <c r="U85" s="1"/>
    </row>
    <row r="86" spans="1:21" ht="15" x14ac:dyDescent="0.25">
      <c r="A86" s="58" t="s">
        <v>54</v>
      </c>
      <c r="B86" s="59" t="s">
        <v>54</v>
      </c>
      <c r="C86" s="60" t="s">
        <v>62</v>
      </c>
      <c r="D86" s="61" t="s">
        <v>54</v>
      </c>
      <c r="E86" s="61" t="s">
        <v>54</v>
      </c>
      <c r="F86" s="62" t="s">
        <v>54</v>
      </c>
      <c r="G86" s="63" t="s">
        <v>54</v>
      </c>
      <c r="H86" s="64"/>
      <c r="I86" s="65" t="s">
        <v>62</v>
      </c>
      <c r="J86" s="61" t="s">
        <v>54</v>
      </c>
      <c r="K86" s="61" t="s">
        <v>54</v>
      </c>
      <c r="L86" s="62" t="s">
        <v>54</v>
      </c>
      <c r="M86" s="66" t="s">
        <v>54</v>
      </c>
      <c r="N86" s="67"/>
      <c r="O86" s="68" t="s">
        <v>54</v>
      </c>
      <c r="P86" s="69" t="str">
        <f t="shared" si="0"/>
        <v/>
      </c>
      <c r="Q86" s="70" t="s">
        <v>54</v>
      </c>
      <c r="R86" s="70" t="s">
        <v>54</v>
      </c>
      <c r="S86" s="71" t="s">
        <v>54</v>
      </c>
      <c r="T86" s="1"/>
      <c r="U86" s="1"/>
    </row>
    <row r="87" spans="1:21" ht="15" x14ac:dyDescent="0.25">
      <c r="A87" s="58" t="s">
        <v>54</v>
      </c>
      <c r="B87" s="59" t="s">
        <v>54</v>
      </c>
      <c r="C87" s="60" t="s">
        <v>62</v>
      </c>
      <c r="D87" s="61" t="s">
        <v>54</v>
      </c>
      <c r="E87" s="61" t="s">
        <v>54</v>
      </c>
      <c r="F87" s="62" t="s">
        <v>54</v>
      </c>
      <c r="G87" s="63" t="s">
        <v>54</v>
      </c>
      <c r="H87" s="64"/>
      <c r="I87" s="65" t="s">
        <v>62</v>
      </c>
      <c r="J87" s="61" t="s">
        <v>54</v>
      </c>
      <c r="K87" s="61" t="s">
        <v>54</v>
      </c>
      <c r="L87" s="62" t="s">
        <v>54</v>
      </c>
      <c r="M87" s="66" t="s">
        <v>54</v>
      </c>
      <c r="N87" s="67"/>
      <c r="O87" s="68" t="s">
        <v>54</v>
      </c>
      <c r="P87" s="69" t="str">
        <f t="shared" si="0"/>
        <v/>
      </c>
      <c r="Q87" s="70" t="s">
        <v>54</v>
      </c>
      <c r="R87" s="70" t="s">
        <v>54</v>
      </c>
      <c r="S87" s="71" t="s">
        <v>54</v>
      </c>
      <c r="T87" s="1"/>
      <c r="U87" s="1"/>
    </row>
    <row r="88" spans="1:21" ht="15" x14ac:dyDescent="0.25">
      <c r="A88" s="58" t="s">
        <v>54</v>
      </c>
      <c r="B88" s="59" t="s">
        <v>54</v>
      </c>
      <c r="C88" s="60" t="s">
        <v>62</v>
      </c>
      <c r="D88" s="61" t="s">
        <v>54</v>
      </c>
      <c r="E88" s="61" t="s">
        <v>54</v>
      </c>
      <c r="F88" s="62" t="s">
        <v>54</v>
      </c>
      <c r="G88" s="63" t="s">
        <v>54</v>
      </c>
      <c r="H88" s="64"/>
      <c r="I88" s="65" t="s">
        <v>62</v>
      </c>
      <c r="J88" s="61" t="s">
        <v>54</v>
      </c>
      <c r="K88" s="61" t="s">
        <v>54</v>
      </c>
      <c r="L88" s="62" t="s">
        <v>54</v>
      </c>
      <c r="M88" s="66" t="s">
        <v>54</v>
      </c>
      <c r="N88" s="67"/>
      <c r="O88" s="68" t="s">
        <v>54</v>
      </c>
      <c r="P88" s="69" t="str">
        <f t="shared" si="0"/>
        <v/>
      </c>
      <c r="Q88" s="70" t="s">
        <v>54</v>
      </c>
      <c r="R88" s="70" t="s">
        <v>54</v>
      </c>
      <c r="S88" s="71" t="s">
        <v>54</v>
      </c>
      <c r="T88" s="1"/>
      <c r="U88" s="1"/>
    </row>
    <row r="89" spans="1:21" ht="15" x14ac:dyDescent="0.25">
      <c r="A89" s="58" t="s">
        <v>54</v>
      </c>
      <c r="B89" s="59" t="s">
        <v>54</v>
      </c>
      <c r="C89" s="60" t="s">
        <v>62</v>
      </c>
      <c r="D89" s="61" t="s">
        <v>54</v>
      </c>
      <c r="E89" s="61" t="s">
        <v>54</v>
      </c>
      <c r="F89" s="62" t="s">
        <v>54</v>
      </c>
      <c r="G89" s="63" t="s">
        <v>54</v>
      </c>
      <c r="H89" s="64"/>
      <c r="I89" s="65" t="s">
        <v>62</v>
      </c>
      <c r="J89" s="61" t="s">
        <v>54</v>
      </c>
      <c r="K89" s="61" t="s">
        <v>54</v>
      </c>
      <c r="L89" s="62" t="s">
        <v>54</v>
      </c>
      <c r="M89" s="66" t="s">
        <v>54</v>
      </c>
      <c r="N89" s="67"/>
      <c r="O89" s="68" t="s">
        <v>54</v>
      </c>
      <c r="P89" s="69" t="str">
        <f t="shared" ref="P89:P94" si="1">IF(OR(D89="",D89="-",J89="",J89="-"),"",D89-J89)</f>
        <v/>
      </c>
      <c r="Q89" s="70" t="s">
        <v>54</v>
      </c>
      <c r="R89" s="70" t="s">
        <v>54</v>
      </c>
      <c r="S89" s="71" t="s">
        <v>54</v>
      </c>
      <c r="T89" s="1"/>
      <c r="U89" s="1"/>
    </row>
    <row r="90" spans="1:21" ht="15" x14ac:dyDescent="0.25">
      <c r="A90" s="58" t="s">
        <v>54</v>
      </c>
      <c r="B90" s="59" t="s">
        <v>54</v>
      </c>
      <c r="C90" s="60" t="s">
        <v>62</v>
      </c>
      <c r="D90" s="61" t="s">
        <v>54</v>
      </c>
      <c r="E90" s="61" t="s">
        <v>54</v>
      </c>
      <c r="F90" s="62" t="s">
        <v>54</v>
      </c>
      <c r="G90" s="63" t="s">
        <v>54</v>
      </c>
      <c r="H90" s="64"/>
      <c r="I90" s="65" t="s">
        <v>62</v>
      </c>
      <c r="J90" s="61" t="s">
        <v>54</v>
      </c>
      <c r="K90" s="61" t="s">
        <v>54</v>
      </c>
      <c r="L90" s="62" t="s">
        <v>54</v>
      </c>
      <c r="M90" s="66" t="s">
        <v>54</v>
      </c>
      <c r="N90" s="67"/>
      <c r="O90" s="68" t="s">
        <v>54</v>
      </c>
      <c r="P90" s="69" t="str">
        <f t="shared" si="1"/>
        <v/>
      </c>
      <c r="Q90" s="70" t="s">
        <v>54</v>
      </c>
      <c r="R90" s="70" t="s">
        <v>54</v>
      </c>
      <c r="S90" s="71" t="s">
        <v>54</v>
      </c>
      <c r="T90" s="1"/>
      <c r="U90" s="1"/>
    </row>
    <row r="91" spans="1:21" ht="15" x14ac:dyDescent="0.25">
      <c r="A91" s="58" t="s">
        <v>54</v>
      </c>
      <c r="B91" s="59" t="s">
        <v>54</v>
      </c>
      <c r="C91" s="60" t="s">
        <v>62</v>
      </c>
      <c r="D91" s="61" t="s">
        <v>54</v>
      </c>
      <c r="E91" s="61" t="s">
        <v>54</v>
      </c>
      <c r="F91" s="62" t="s">
        <v>54</v>
      </c>
      <c r="G91" s="63" t="s">
        <v>54</v>
      </c>
      <c r="H91" s="64"/>
      <c r="I91" s="65" t="s">
        <v>62</v>
      </c>
      <c r="J91" s="61" t="s">
        <v>54</v>
      </c>
      <c r="K91" s="61" t="s">
        <v>54</v>
      </c>
      <c r="L91" s="62" t="s">
        <v>54</v>
      </c>
      <c r="M91" s="66" t="s">
        <v>54</v>
      </c>
      <c r="N91" s="67"/>
      <c r="O91" s="68" t="s">
        <v>54</v>
      </c>
      <c r="P91" s="69" t="str">
        <f t="shared" si="1"/>
        <v/>
      </c>
      <c r="Q91" s="70" t="s">
        <v>54</v>
      </c>
      <c r="R91" s="70" t="s">
        <v>54</v>
      </c>
      <c r="S91" s="71" t="s">
        <v>54</v>
      </c>
      <c r="T91" s="1"/>
      <c r="U91" s="1"/>
    </row>
    <row r="92" spans="1:21" ht="15" x14ac:dyDescent="0.25">
      <c r="A92" s="58" t="s">
        <v>54</v>
      </c>
      <c r="B92" s="59" t="s">
        <v>54</v>
      </c>
      <c r="C92" s="60" t="s">
        <v>62</v>
      </c>
      <c r="D92" s="61" t="s">
        <v>54</v>
      </c>
      <c r="E92" s="61" t="s">
        <v>54</v>
      </c>
      <c r="F92" s="62" t="s">
        <v>54</v>
      </c>
      <c r="G92" s="63" t="s">
        <v>54</v>
      </c>
      <c r="H92" s="64"/>
      <c r="I92" s="65" t="s">
        <v>62</v>
      </c>
      <c r="J92" s="61" t="s">
        <v>54</v>
      </c>
      <c r="K92" s="61" t="s">
        <v>54</v>
      </c>
      <c r="L92" s="62" t="s">
        <v>54</v>
      </c>
      <c r="M92" s="66" t="s">
        <v>54</v>
      </c>
      <c r="N92" s="67"/>
      <c r="O92" s="68" t="s">
        <v>54</v>
      </c>
      <c r="P92" s="69" t="str">
        <f t="shared" si="1"/>
        <v/>
      </c>
      <c r="Q92" s="70" t="s">
        <v>54</v>
      </c>
      <c r="R92" s="70" t="s">
        <v>54</v>
      </c>
      <c r="S92" s="71" t="s">
        <v>54</v>
      </c>
      <c r="T92" s="1"/>
      <c r="U92" s="1"/>
    </row>
    <row r="93" spans="1:21" ht="15" x14ac:dyDescent="0.25">
      <c r="A93" s="58" t="s">
        <v>54</v>
      </c>
      <c r="B93" s="59" t="s">
        <v>54</v>
      </c>
      <c r="C93" s="60" t="s">
        <v>62</v>
      </c>
      <c r="D93" s="61" t="s">
        <v>54</v>
      </c>
      <c r="E93" s="61" t="s">
        <v>54</v>
      </c>
      <c r="F93" s="62" t="s">
        <v>54</v>
      </c>
      <c r="G93" s="63" t="s">
        <v>54</v>
      </c>
      <c r="H93" s="64"/>
      <c r="I93" s="65" t="s">
        <v>62</v>
      </c>
      <c r="J93" s="61" t="s">
        <v>54</v>
      </c>
      <c r="K93" s="61" t="s">
        <v>54</v>
      </c>
      <c r="L93" s="62" t="s">
        <v>54</v>
      </c>
      <c r="M93" s="66" t="s">
        <v>54</v>
      </c>
      <c r="N93" s="67"/>
      <c r="O93" s="68" t="s">
        <v>54</v>
      </c>
      <c r="P93" s="69" t="str">
        <f t="shared" si="1"/>
        <v/>
      </c>
      <c r="Q93" s="70" t="s">
        <v>54</v>
      </c>
      <c r="R93" s="70" t="s">
        <v>54</v>
      </c>
      <c r="S93" s="71" t="s">
        <v>54</v>
      </c>
      <c r="T93" s="1"/>
      <c r="U93" s="1"/>
    </row>
    <row r="94" spans="1:21" ht="15.75" thickBot="1" x14ac:dyDescent="0.3">
      <c r="A94" s="58" t="s">
        <v>54</v>
      </c>
      <c r="B94" s="59" t="s">
        <v>54</v>
      </c>
      <c r="C94" s="60" t="s">
        <v>62</v>
      </c>
      <c r="D94" s="61" t="s">
        <v>54</v>
      </c>
      <c r="E94" s="61" t="s">
        <v>54</v>
      </c>
      <c r="F94" s="62" t="s">
        <v>54</v>
      </c>
      <c r="G94" s="63" t="s">
        <v>54</v>
      </c>
      <c r="H94" s="64"/>
      <c r="I94" s="65" t="s">
        <v>62</v>
      </c>
      <c r="J94" s="61" t="s">
        <v>54</v>
      </c>
      <c r="K94" s="61" t="s">
        <v>54</v>
      </c>
      <c r="L94" s="62" t="s">
        <v>54</v>
      </c>
      <c r="M94" s="66" t="s">
        <v>54</v>
      </c>
      <c r="N94" s="67"/>
      <c r="O94" s="68" t="s">
        <v>54</v>
      </c>
      <c r="P94" s="69" t="str">
        <f t="shared" si="1"/>
        <v/>
      </c>
      <c r="Q94" s="70" t="s">
        <v>54</v>
      </c>
      <c r="R94" s="70" t="s">
        <v>54</v>
      </c>
      <c r="S94" s="71" t="s">
        <v>54</v>
      </c>
      <c r="T94" s="1"/>
      <c r="U94" s="1"/>
    </row>
    <row r="95" spans="1:21" ht="15" x14ac:dyDescent="0.25">
      <c r="A95" s="73" t="s">
        <v>92</v>
      </c>
      <c r="B95" s="74">
        <f>IF(SUM(B25:B94)=0,"-",AVERAGE(B25:B94))</f>
        <v>24</v>
      </c>
      <c r="C95" s="75" t="s">
        <v>62</v>
      </c>
      <c r="D95" s="76">
        <f>IF(SUM(D25:D94)=0,0,AVERAGE(D25:D94))</f>
        <v>56.61509577433268</v>
      </c>
      <c r="E95" s="76">
        <f>IF(SUM(E25:E94)=0,"-",AVERAGE(E25:E94))</f>
        <v>4.5271034240722647</v>
      </c>
      <c r="F95" s="77">
        <f>IF(SUM(F25:F94)=0,"-",AVERAGE(F25:F94))</f>
        <v>18.083740234375</v>
      </c>
      <c r="G95" s="78">
        <f>IF(SUM(G25:G94)=0,"-",AVERAGE(G25:G94))</f>
        <v>18.360327148437499</v>
      </c>
      <c r="H95" s="77"/>
      <c r="I95" s="79" t="s">
        <v>62</v>
      </c>
      <c r="J95" s="76">
        <f>IF(SUM(J25:J94)=0,0,AVERAGE(J25:J94))</f>
        <v>46.858449300130211</v>
      </c>
      <c r="K95" s="76">
        <f>IF(SUM(K25:K94)=0,"-",AVERAGE(K25:K94))</f>
        <v>4.2831413904825837</v>
      </c>
      <c r="L95" s="77">
        <f>IF(SUM(L25:L94)=0,"-",AVERAGE(L25:L94))</f>
        <v>13.138907877604167</v>
      </c>
      <c r="M95" s="77">
        <f>IF(SUM(M25:M94)=0,"-",AVERAGE(M25:M94))</f>
        <v>13.279052734375</v>
      </c>
      <c r="N95" s="80"/>
      <c r="O95" s="81" t="str">
        <f>IF(SUM(O25:O94)=0,"-",AVERAGE(O25:O94))</f>
        <v>-</v>
      </c>
      <c r="P95" s="82">
        <f>IF(SUM(P25:P94)=0,"-",AVERAGE(P25:P94))</f>
        <v>9.7566464742024781</v>
      </c>
      <c r="Q95" s="78">
        <f>IF(SUM(Q25:Q94)=0,"-",AVERAGE(Q25:Q94))</f>
        <v>4.9448323567708332</v>
      </c>
      <c r="R95" s="78">
        <f>IF(SUM(R25:R94)=0,"-",AVERAGE(R25:R94))</f>
        <v>5.0812744140625004</v>
      </c>
      <c r="S95" s="81">
        <f>IF(SUM(S25:S94)=0,"-",AVERAGE(S25:S94))</f>
        <v>0.36128616333007818</v>
      </c>
      <c r="T95" s="1"/>
      <c r="U95" s="1"/>
    </row>
    <row r="96" spans="1:21" ht="15.75" thickBot="1" x14ac:dyDescent="0.3">
      <c r="A96" s="83" t="s">
        <v>93</v>
      </c>
      <c r="B96" s="84">
        <f>SUM(B25:B94)</f>
        <v>720</v>
      </c>
      <c r="C96" s="83"/>
      <c r="D96" s="85"/>
      <c r="E96" s="85"/>
      <c r="F96" s="86">
        <f>SUM(F25:F94)</f>
        <v>542.51220703125</v>
      </c>
      <c r="G96" s="87">
        <f>SUM(G25:G94)</f>
        <v>550.809814453125</v>
      </c>
      <c r="H96" s="88"/>
      <c r="I96" s="85"/>
      <c r="J96" s="85"/>
      <c r="K96" s="85"/>
      <c r="L96" s="89">
        <f>SUM(L25:L94)</f>
        <v>394.167236328125</v>
      </c>
      <c r="M96" s="90">
        <f>SUM(M25:M94)</f>
        <v>398.37158203125</v>
      </c>
      <c r="N96" s="91"/>
      <c r="O96" s="92">
        <f>SUM(O25:O94)</f>
        <v>0</v>
      </c>
      <c r="P96" s="83"/>
      <c r="Q96" s="93">
        <f>SUM(Q25:Q94)</f>
        <v>148.344970703125</v>
      </c>
      <c r="R96" s="93">
        <f>SUM(R25:R94)</f>
        <v>152.438232421875</v>
      </c>
      <c r="S96" s="92">
        <f>SUM(S25:S94)</f>
        <v>10.838584899902346</v>
      </c>
      <c r="T96" s="1"/>
      <c r="U96" s="1"/>
    </row>
    <row r="97" spans="1:21" x14ac:dyDescent="0.2">
      <c r="A97" s="95">
        <f>70-COUNTIF(A25:A94,"")</f>
        <v>30</v>
      </c>
      <c r="B97" s="95">
        <f>COUNT(B25:B94)</f>
        <v>30</v>
      </c>
      <c r="C97" s="95">
        <f>A97-B97</f>
        <v>0</v>
      </c>
      <c r="D97" s="96" t="s">
        <v>94</v>
      </c>
      <c r="E97" s="96">
        <v>8</v>
      </c>
      <c r="F97" s="97">
        <f>AVERAGE(F48:F54)</f>
        <v>19.335309709821427</v>
      </c>
      <c r="G97" s="98"/>
      <c r="H97" s="99"/>
      <c r="I97" s="99"/>
      <c r="J97" s="99"/>
      <c r="K97" s="99"/>
      <c r="L97" s="97">
        <f>AVERAGE(L48:L54)</f>
        <v>14.53857421875</v>
      </c>
      <c r="M97" s="98"/>
      <c r="N97" s="98"/>
      <c r="O97" s="98"/>
      <c r="P97" s="98"/>
      <c r="Q97" s="97">
        <f>AVERAGE(Q48:Q54)</f>
        <v>4.7967354910714288</v>
      </c>
      <c r="R97" s="97"/>
      <c r="S97" s="100">
        <f>AVERAGE(S48:S54)</f>
        <v>0.3669640677315848</v>
      </c>
      <c r="T97" s="98"/>
      <c r="U97" s="98"/>
    </row>
    <row r="98" spans="1:21" ht="15" x14ac:dyDescent="0.25">
      <c r="A98" s="23" t="s">
        <v>95</v>
      </c>
      <c r="B98" s="23"/>
      <c r="C98" s="23"/>
      <c r="D98" s="23"/>
      <c r="E98" s="23"/>
      <c r="F98" s="102"/>
      <c r="G98" s="102"/>
      <c r="H98" s="23"/>
      <c r="I98" s="23"/>
      <c r="J98" s="23"/>
      <c r="K98" s="23"/>
      <c r="L98" s="102"/>
      <c r="M98" s="23"/>
      <c r="N98" s="23"/>
      <c r="O98" s="23"/>
      <c r="P98" s="23"/>
      <c r="Q98" s="103">
        <v>0</v>
      </c>
      <c r="R98" s="102">
        <f>IF(R96=0,0,R97*$F$97)</f>
        <v>0</v>
      </c>
      <c r="S98" s="103">
        <v>0</v>
      </c>
      <c r="T98" s="23"/>
      <c r="U98" s="23"/>
    </row>
    <row r="99" spans="1:21" ht="15" x14ac:dyDescent="0.25">
      <c r="A99" s="106" t="s">
        <v>96</v>
      </c>
      <c r="B99" s="106"/>
      <c r="C99" s="106"/>
      <c r="D99" s="106"/>
      <c r="E99" s="106"/>
      <c r="F99" s="103"/>
      <c r="G99" s="103"/>
      <c r="H99" s="106"/>
      <c r="I99" s="106"/>
      <c r="J99" s="106"/>
      <c r="K99" s="106"/>
      <c r="L99" s="103"/>
      <c r="M99" s="106"/>
      <c r="N99" s="106"/>
      <c r="O99" s="106"/>
      <c r="P99" s="106"/>
      <c r="Q99" s="103">
        <v>0</v>
      </c>
      <c r="R99" s="103">
        <v>0</v>
      </c>
      <c r="S99" s="103">
        <v>0</v>
      </c>
      <c r="T99" s="106"/>
      <c r="U99" s="106"/>
    </row>
    <row r="100" spans="1:21" ht="15.75" x14ac:dyDescent="0.25">
      <c r="A100" s="109" t="s">
        <v>97</v>
      </c>
      <c r="B100" s="109"/>
      <c r="C100" s="109"/>
      <c r="D100" s="109"/>
      <c r="E100" s="109"/>
      <c r="F100" s="110"/>
      <c r="G100" s="111"/>
      <c r="H100" s="109"/>
      <c r="I100" s="109"/>
      <c r="J100" s="109"/>
      <c r="K100" s="109"/>
      <c r="L100" s="110"/>
      <c r="M100" s="109"/>
      <c r="N100" s="109"/>
      <c r="O100" s="109"/>
      <c r="P100" s="109"/>
      <c r="Q100" s="110">
        <f>Q96+Q98-Q99</f>
        <v>148.344970703125</v>
      </c>
      <c r="R100" s="110">
        <f>R96+R98-R99</f>
        <v>152.438232421875</v>
      </c>
      <c r="S100" s="112">
        <f>S96-M106</f>
        <v>8.5837413452148468</v>
      </c>
      <c r="T100" s="113"/>
      <c r="U100" s="113"/>
    </row>
    <row r="101" spans="1:21" x14ac:dyDescent="0.2">
      <c r="A101" s="99"/>
      <c r="B101" s="99"/>
      <c r="C101" s="114"/>
      <c r="D101" s="114"/>
      <c r="E101" s="114"/>
      <c r="F101" s="99"/>
      <c r="G101" s="114"/>
      <c r="H101" s="114"/>
      <c r="I101" s="114"/>
      <c r="J101" s="114"/>
      <c r="K101" s="114"/>
      <c r="L101" s="114"/>
      <c r="M101" s="114"/>
      <c r="N101" s="114"/>
      <c r="O101" s="114"/>
      <c r="P101" s="114"/>
      <c r="Q101" s="114"/>
      <c r="R101" s="114"/>
      <c r="S101" s="99"/>
      <c r="T101" s="25"/>
      <c r="U101" s="25"/>
    </row>
    <row r="102" spans="1:21" ht="15" x14ac:dyDescent="0.25">
      <c r="A102" s="115" t="s">
        <v>98</v>
      </c>
      <c r="B102" s="115"/>
      <c r="C102" s="1"/>
      <c r="D102" s="1"/>
      <c r="E102" s="1"/>
      <c r="F102" s="1"/>
      <c r="G102" s="1"/>
      <c r="H102" s="1"/>
      <c r="I102" s="1"/>
      <c r="J102" s="20"/>
      <c r="K102" s="20"/>
      <c r="L102" s="20"/>
      <c r="M102" s="1"/>
      <c r="N102" s="1"/>
      <c r="O102" s="1"/>
      <c r="P102" s="1"/>
      <c r="Q102" s="1"/>
      <c r="R102" s="1"/>
      <c r="S102" s="18"/>
      <c r="T102" s="1"/>
      <c r="U102" s="1"/>
    </row>
    <row r="103" spans="1:21" x14ac:dyDescent="0.2">
      <c r="A103" s="25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</row>
    <row r="104" spans="1:21" ht="15" x14ac:dyDescent="0.25">
      <c r="A104" s="1" t="s">
        <v>99</v>
      </c>
      <c r="B104" s="1"/>
      <c r="C104" s="1"/>
      <c r="D104" s="1"/>
      <c r="E104" s="1"/>
      <c r="F104" s="18">
        <f>24*(B97)-B96-B20*24</f>
        <v>0</v>
      </c>
      <c r="G104" s="1" t="s">
        <v>100</v>
      </c>
      <c r="H104" s="1" t="s">
        <v>100</v>
      </c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1:21" x14ac:dyDescent="0.2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</row>
    <row r="106" spans="1:21" ht="15" x14ac:dyDescent="0.25">
      <c r="A106" s="1" t="s">
        <v>119</v>
      </c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8">
        <f>Q96*15.2/1000</f>
        <v>2.2548435546874996</v>
      </c>
      <c r="N106" s="1"/>
      <c r="O106" s="1" t="s">
        <v>102</v>
      </c>
      <c r="P106" s="1"/>
      <c r="Q106" s="1"/>
      <c r="R106" s="1"/>
      <c r="S106" s="1"/>
      <c r="T106" s="1"/>
      <c r="U106" s="1"/>
    </row>
    <row r="107" spans="1:21" ht="15" x14ac:dyDescent="0.25">
      <c r="A107" s="1" t="s">
        <v>103</v>
      </c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 t="s">
        <v>102</v>
      </c>
      <c r="P107" s="1"/>
      <c r="Q107" s="1"/>
      <c r="R107" s="1"/>
      <c r="S107" s="1"/>
      <c r="T107" s="1"/>
      <c r="U107" s="1"/>
    </row>
    <row r="108" spans="1:21" ht="15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1:21" ht="15" x14ac:dyDescent="0.25">
      <c r="A109" s="1" t="s">
        <v>104</v>
      </c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1:21" ht="15" x14ac:dyDescent="0.25">
      <c r="A110" s="1" t="s">
        <v>105</v>
      </c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7" t="s">
        <v>106</v>
      </c>
    </row>
  </sheetData>
  <mergeCells count="3">
    <mergeCell ref="A2:O2"/>
    <mergeCell ref="C22:G22"/>
    <mergeCell ref="I22:M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0"/>
  <sheetViews>
    <sheetView topLeftCell="A22" workbookViewId="0">
      <selection activeCell="W57" sqref="W57"/>
    </sheetView>
  </sheetViews>
  <sheetFormatPr defaultRowHeight="12.75" x14ac:dyDescent="0.2"/>
  <sheetData>
    <row r="1" spans="1:21" ht="15" x14ac:dyDescent="0.25">
      <c r="A1" s="3"/>
      <c r="B1" s="2"/>
      <c r="C1" s="1"/>
      <c r="D1" s="4"/>
      <c r="E1" s="1"/>
      <c r="F1" s="5"/>
      <c r="G1" s="5"/>
      <c r="H1" s="5"/>
      <c r="I1" s="5"/>
      <c r="J1" s="5"/>
      <c r="K1" s="5"/>
      <c r="L1" s="5"/>
      <c r="M1" s="5"/>
      <c r="N1" s="4"/>
      <c r="O1" s="1"/>
      <c r="P1" s="1"/>
      <c r="Q1" s="2"/>
      <c r="R1" s="2"/>
      <c r="S1" s="2"/>
      <c r="T1" s="6"/>
      <c r="U1" s="7" t="s">
        <v>0</v>
      </c>
    </row>
    <row r="2" spans="1:21" ht="18.75" x14ac:dyDescent="0.3">
      <c r="A2" s="116" t="s">
        <v>1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8"/>
      <c r="Q2" s="8"/>
      <c r="R2" s="8"/>
      <c r="S2" s="2"/>
      <c r="T2" s="6"/>
      <c r="U2" s="9" t="s">
        <v>2</v>
      </c>
    </row>
    <row r="3" spans="1:21" ht="18.75" x14ac:dyDescent="0.3">
      <c r="A3" s="10" t="s">
        <v>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1"/>
      <c r="P3" s="2"/>
      <c r="Q3" s="2"/>
      <c r="R3" s="2"/>
      <c r="S3" s="2"/>
      <c r="T3" s="6"/>
      <c r="U3" s="11" t="s">
        <v>120</v>
      </c>
    </row>
    <row r="4" spans="1:21" ht="18.75" x14ac:dyDescent="0.3">
      <c r="A4" s="12" t="s">
        <v>5</v>
      </c>
      <c r="B4" s="13"/>
      <c r="C4" s="14" t="s">
        <v>121</v>
      </c>
      <c r="D4" s="1"/>
      <c r="E4" s="1"/>
      <c r="F4" s="1"/>
      <c r="G4" s="1"/>
      <c r="H4" s="1"/>
      <c r="I4" s="1"/>
      <c r="J4" s="1"/>
      <c r="K4" s="1"/>
      <c r="L4" s="1"/>
      <c r="M4" s="2"/>
      <c r="N4" s="2"/>
      <c r="O4" s="1"/>
      <c r="P4" s="13"/>
      <c r="Q4" s="2"/>
      <c r="R4" s="2"/>
      <c r="S4" s="2"/>
      <c r="T4" s="1"/>
      <c r="U4" s="11" t="s">
        <v>7</v>
      </c>
    </row>
    <row r="5" spans="1:21" ht="18.75" x14ac:dyDescent="0.3">
      <c r="A5" s="12" t="s">
        <v>8</v>
      </c>
      <c r="B5" s="1"/>
      <c r="C5" s="14" t="s">
        <v>122</v>
      </c>
      <c r="D5" s="2"/>
      <c r="E5" s="1"/>
      <c r="F5" s="1"/>
      <c r="G5" s="15"/>
      <c r="H5" s="15"/>
      <c r="I5" s="15"/>
      <c r="J5" s="15"/>
      <c r="K5" s="1"/>
      <c r="L5" s="15"/>
      <c r="M5" s="15"/>
      <c r="N5" s="15"/>
      <c r="O5" s="15"/>
      <c r="P5" s="1"/>
      <c r="Q5" s="1"/>
      <c r="R5" s="1"/>
      <c r="S5" s="1"/>
      <c r="T5" s="1"/>
      <c r="U5" s="7" t="s">
        <v>10</v>
      </c>
    </row>
    <row r="6" spans="1:21" ht="15" x14ac:dyDescent="0.25">
      <c r="A6" s="16" t="s">
        <v>11</v>
      </c>
      <c r="B6" s="1"/>
      <c r="C6" s="1"/>
      <c r="D6" s="1"/>
      <c r="E6" s="1" t="s">
        <v>12</v>
      </c>
      <c r="F6" s="1"/>
      <c r="G6" s="1"/>
      <c r="H6" s="1"/>
      <c r="I6" s="1"/>
      <c r="J6" s="1"/>
      <c r="K6" s="1"/>
      <c r="L6" s="1"/>
      <c r="M6" s="1"/>
      <c r="N6" s="1"/>
      <c r="O6" s="17"/>
      <c r="P6" s="18"/>
      <c r="Q6" s="18"/>
      <c r="R6" s="18"/>
      <c r="S6" s="18"/>
      <c r="T6" s="1"/>
      <c r="U6" s="19" t="s">
        <v>123</v>
      </c>
    </row>
    <row r="7" spans="1:21" ht="18.75" x14ac:dyDescent="0.3">
      <c r="A7" s="20" t="s">
        <v>14</v>
      </c>
      <c r="B7" s="21"/>
      <c r="C7" s="20"/>
      <c r="D7" s="20"/>
      <c r="E7" s="20"/>
      <c r="F7" s="20"/>
      <c r="G7" s="20"/>
      <c r="H7" s="20"/>
      <c r="I7" s="20"/>
      <c r="J7" s="20"/>
      <c r="K7" s="22"/>
      <c r="L7" s="20"/>
      <c r="M7" s="20"/>
      <c r="N7" s="20"/>
      <c r="O7" s="20"/>
      <c r="P7" s="23"/>
      <c r="Q7" s="23"/>
      <c r="R7" s="23"/>
      <c r="S7" s="23"/>
      <c r="T7" s="20"/>
      <c r="U7" s="24" t="s">
        <v>15</v>
      </c>
    </row>
    <row r="8" spans="1:21" ht="15" x14ac:dyDescent="0.25">
      <c r="A8" s="20" t="s">
        <v>16</v>
      </c>
      <c r="B8" s="1"/>
      <c r="C8" s="1"/>
      <c r="D8" s="2"/>
      <c r="E8" s="1"/>
      <c r="F8" s="1"/>
      <c r="G8" s="1"/>
      <c r="H8" s="1"/>
      <c r="I8" s="2"/>
      <c r="J8" s="1"/>
      <c r="K8" s="1"/>
      <c r="L8" s="2"/>
      <c r="M8" s="1"/>
      <c r="N8" s="1"/>
      <c r="O8" s="1"/>
      <c r="P8" s="1"/>
      <c r="Q8" s="1"/>
      <c r="R8" s="1"/>
      <c r="S8" s="1"/>
      <c r="T8" s="1"/>
      <c r="U8" s="7" t="s">
        <v>124</v>
      </c>
    </row>
    <row r="9" spans="1:21" ht="15" x14ac:dyDescent="0.25">
      <c r="A9" s="1" t="s">
        <v>125</v>
      </c>
      <c r="B9" s="2"/>
      <c r="C9" s="1"/>
      <c r="D9" s="2"/>
      <c r="E9" s="1"/>
      <c r="F9" s="1"/>
      <c r="G9" s="1"/>
      <c r="H9" s="2"/>
      <c r="I9" s="2"/>
      <c r="J9" s="1" t="s">
        <v>19</v>
      </c>
      <c r="K9" s="1"/>
      <c r="L9" s="1"/>
      <c r="M9" s="1" t="s">
        <v>126</v>
      </c>
      <c r="N9" s="1"/>
      <c r="O9" s="1"/>
      <c r="P9" s="1"/>
      <c r="Q9" s="1"/>
      <c r="R9" s="1"/>
      <c r="S9" s="2" t="s">
        <v>21</v>
      </c>
      <c r="T9" s="6"/>
      <c r="U9" s="6"/>
    </row>
    <row r="10" spans="1:21" ht="15" x14ac:dyDescent="0.25">
      <c r="A10" s="1"/>
      <c r="B10" s="1"/>
      <c r="C10" s="16" t="s">
        <v>22</v>
      </c>
      <c r="D10" s="1"/>
      <c r="E10" s="1"/>
      <c r="F10" s="1"/>
      <c r="G10" s="1" t="s">
        <v>23</v>
      </c>
      <c r="H10" s="1"/>
      <c r="I10" s="1"/>
      <c r="J10" s="1" t="s">
        <v>24</v>
      </c>
      <c r="K10" s="1"/>
      <c r="L10" s="1"/>
      <c r="M10" s="1"/>
      <c r="N10" s="1"/>
      <c r="O10" s="1" t="s">
        <v>25</v>
      </c>
      <c r="P10" s="1"/>
      <c r="Q10" s="1"/>
      <c r="R10" s="1"/>
      <c r="S10" s="1" t="s">
        <v>26</v>
      </c>
      <c r="T10" s="6"/>
      <c r="U10" s="6"/>
    </row>
    <row r="11" spans="1:21" x14ac:dyDescent="0.2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6"/>
      <c r="T11" s="26"/>
      <c r="U11" s="26"/>
    </row>
    <row r="12" spans="1:21" ht="15" x14ac:dyDescent="0.25">
      <c r="A12" s="20" t="s">
        <v>27</v>
      </c>
      <c r="B12" s="20"/>
      <c r="C12" s="20"/>
      <c r="D12" s="2" t="s">
        <v>127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2"/>
      <c r="P12" s="1"/>
      <c r="Q12" s="1"/>
      <c r="R12" s="1"/>
      <c r="S12" s="6"/>
      <c r="T12" s="6"/>
      <c r="U12" s="6"/>
    </row>
    <row r="13" spans="1:21" ht="15" x14ac:dyDescent="0.25">
      <c r="A13" s="20" t="s">
        <v>128</v>
      </c>
      <c r="B13" s="20"/>
      <c r="C13" s="20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6"/>
      <c r="T13" s="6"/>
      <c r="U13" s="6"/>
    </row>
    <row r="14" spans="1:21" ht="15" x14ac:dyDescent="0.25">
      <c r="A14" s="20" t="s">
        <v>30</v>
      </c>
      <c r="B14" s="20"/>
      <c r="C14" s="20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6"/>
      <c r="T14" s="6"/>
      <c r="U14" s="6"/>
    </row>
    <row r="15" spans="1:21" ht="15" x14ac:dyDescent="0.25">
      <c r="A15" s="20" t="s">
        <v>129</v>
      </c>
      <c r="B15" s="20"/>
      <c r="C15" s="20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6"/>
      <c r="R15" s="6"/>
      <c r="S15" s="6"/>
      <c r="T15" s="6"/>
      <c r="U15" s="1"/>
    </row>
    <row r="16" spans="1:21" ht="15" x14ac:dyDescent="0.25">
      <c r="A16" s="20" t="s">
        <v>130</v>
      </c>
      <c r="B16" s="20"/>
      <c r="C16" s="20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6"/>
      <c r="R16" s="6"/>
      <c r="S16" s="6"/>
      <c r="T16" s="6"/>
      <c r="U16" s="1"/>
    </row>
    <row r="17" spans="1:21" ht="15" x14ac:dyDescent="0.25">
      <c r="A17" s="20" t="s">
        <v>33</v>
      </c>
      <c r="B17" s="20"/>
      <c r="C17" s="20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6"/>
      <c r="R17" s="6"/>
      <c r="S17" s="6"/>
      <c r="T17" s="6"/>
      <c r="U17" s="1"/>
    </row>
    <row r="18" spans="1:21" ht="15" x14ac:dyDescent="0.25">
      <c r="A18" s="20"/>
      <c r="B18" s="20"/>
      <c r="C18" s="20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6"/>
      <c r="R18" s="6"/>
      <c r="S18" s="6"/>
      <c r="T18" s="6"/>
      <c r="U18" s="1"/>
    </row>
    <row r="19" spans="1:21" ht="15" x14ac:dyDescent="0.25">
      <c r="A19" s="20"/>
      <c r="B19" s="20"/>
      <c r="C19" s="20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6"/>
      <c r="R19" s="6"/>
      <c r="S19" s="6"/>
      <c r="T19" s="6"/>
      <c r="U19" s="1"/>
    </row>
    <row r="20" spans="1:21" ht="15" x14ac:dyDescent="0.25">
      <c r="A20" s="27" t="s">
        <v>34</v>
      </c>
      <c r="B20" s="27">
        <v>0</v>
      </c>
      <c r="C20" s="20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6"/>
      <c r="R20" s="6"/>
      <c r="S20" s="6"/>
      <c r="T20" s="6"/>
      <c r="U20" s="1"/>
    </row>
    <row r="21" spans="1:21" ht="15.75" thickBot="1" x14ac:dyDescent="0.3">
      <c r="A21" s="20"/>
      <c r="B21" s="20"/>
      <c r="C21" s="20" t="str">
        <f>IF((G23="Q3,"),#REF!,IF((G23="Q1,"),#REF!,"-"))</f>
        <v>-</v>
      </c>
      <c r="D21" s="1"/>
      <c r="E21" s="1"/>
      <c r="F21" s="1"/>
      <c r="G21" s="1"/>
      <c r="H21" s="1"/>
      <c r="I21" s="20" t="str">
        <f>IF((M23="Q4,"),#REF!,IF((M23="Q2,"),#REF!,"-"))</f>
        <v>-</v>
      </c>
      <c r="J21" s="1"/>
      <c r="K21" s="1"/>
      <c r="L21" s="1"/>
      <c r="M21" s="1"/>
      <c r="N21" s="1"/>
      <c r="O21" s="1"/>
      <c r="P21" s="1"/>
      <c r="Q21" s="6"/>
      <c r="R21" s="6"/>
      <c r="S21" s="6"/>
      <c r="T21" s="6"/>
      <c r="U21" s="1"/>
    </row>
    <row r="22" spans="1:21" ht="15" x14ac:dyDescent="0.25">
      <c r="A22" s="28"/>
      <c r="B22" s="29"/>
      <c r="C22" s="117" t="s">
        <v>35</v>
      </c>
      <c r="D22" s="118"/>
      <c r="E22" s="118"/>
      <c r="F22" s="118"/>
      <c r="G22" s="119"/>
      <c r="H22" s="30"/>
      <c r="I22" s="117" t="s">
        <v>36</v>
      </c>
      <c r="J22" s="118"/>
      <c r="K22" s="118"/>
      <c r="L22" s="118"/>
      <c r="M22" s="119"/>
      <c r="N22" s="30"/>
      <c r="O22" s="31"/>
      <c r="P22" s="32"/>
      <c r="Q22" s="33"/>
      <c r="R22" s="34"/>
      <c r="S22" s="35"/>
      <c r="T22" s="1"/>
      <c r="U22" s="1"/>
    </row>
    <row r="23" spans="1:21" ht="15" x14ac:dyDescent="0.25">
      <c r="A23" s="37" t="s">
        <v>37</v>
      </c>
      <c r="B23" s="38" t="s">
        <v>38</v>
      </c>
      <c r="C23" s="39" t="str">
        <f>CONCATENATE("fG",RIGHT(LEFT(G23,2),1),",")</f>
        <v>fG3,</v>
      </c>
      <c r="D23" s="40" t="s">
        <v>39</v>
      </c>
      <c r="E23" s="41" t="s">
        <v>40</v>
      </c>
      <c r="F23" s="40" t="s">
        <v>41</v>
      </c>
      <c r="G23" s="42" t="s">
        <v>42</v>
      </c>
      <c r="H23" s="20"/>
      <c r="I23" s="39" t="str">
        <f>CONCATENATE("fG",RIGHT(LEFT(M23,2),1),",")</f>
        <v>fG4,</v>
      </c>
      <c r="J23" s="40" t="s">
        <v>43</v>
      </c>
      <c r="K23" s="41" t="s">
        <v>44</v>
      </c>
      <c r="L23" s="40" t="s">
        <v>45</v>
      </c>
      <c r="M23" s="42" t="s">
        <v>46</v>
      </c>
      <c r="N23" s="43"/>
      <c r="O23" s="44" t="s">
        <v>47</v>
      </c>
      <c r="P23" s="39" t="s">
        <v>48</v>
      </c>
      <c r="Q23" s="45" t="str">
        <f>IF(Q24="м.куб","dV","dM")</f>
        <v>dM</v>
      </c>
      <c r="R23" s="42" t="s">
        <v>49</v>
      </c>
      <c r="S23" s="44" t="s">
        <v>50</v>
      </c>
      <c r="T23" s="1"/>
      <c r="U23" s="1"/>
    </row>
    <row r="24" spans="1:21" ht="15.75" thickBot="1" x14ac:dyDescent="0.3">
      <c r="A24" s="46"/>
      <c r="B24" s="47"/>
      <c r="C24" s="48" t="s">
        <v>51</v>
      </c>
      <c r="D24" s="49" t="s">
        <v>52</v>
      </c>
      <c r="E24" s="50" t="s">
        <v>53</v>
      </c>
      <c r="F24" s="49" t="s">
        <v>54</v>
      </c>
      <c r="G24" s="51" t="s">
        <v>55</v>
      </c>
      <c r="H24" s="52" t="s">
        <v>56</v>
      </c>
      <c r="I24" s="48" t="s">
        <v>51</v>
      </c>
      <c r="J24" s="49" t="s">
        <v>52</v>
      </c>
      <c r="K24" s="50" t="s">
        <v>53</v>
      </c>
      <c r="L24" s="49" t="s">
        <v>54</v>
      </c>
      <c r="M24" s="51" t="s">
        <v>55</v>
      </c>
      <c r="N24" s="53" t="s">
        <v>57</v>
      </c>
      <c r="O24" s="54" t="s">
        <v>58</v>
      </c>
      <c r="P24" s="48" t="s">
        <v>59</v>
      </c>
      <c r="Q24" s="55" t="str">
        <f>F24</f>
        <v/>
      </c>
      <c r="R24" s="56" t="s">
        <v>55</v>
      </c>
      <c r="S24" s="54" t="s">
        <v>60</v>
      </c>
      <c r="T24" s="1"/>
      <c r="U24" s="1"/>
    </row>
    <row r="25" spans="1:21" ht="15" x14ac:dyDescent="0.25">
      <c r="A25" s="58" t="s">
        <v>61</v>
      </c>
      <c r="B25" s="59">
        <v>24</v>
      </c>
      <c r="C25" s="60" t="s">
        <v>62</v>
      </c>
      <c r="D25" s="61">
        <v>64.23</v>
      </c>
      <c r="E25" s="61">
        <v>6.83</v>
      </c>
      <c r="F25" s="62">
        <v>75.760000000000005</v>
      </c>
      <c r="G25" s="63">
        <v>77.209999999999994</v>
      </c>
      <c r="H25" s="64"/>
      <c r="I25" s="65" t="s">
        <v>62</v>
      </c>
      <c r="J25" s="61">
        <v>56.03</v>
      </c>
      <c r="K25" s="61">
        <v>5.23</v>
      </c>
      <c r="L25" s="62">
        <v>58.76</v>
      </c>
      <c r="M25" s="66">
        <v>59.71</v>
      </c>
      <c r="N25" s="67"/>
      <c r="O25" s="68" t="s">
        <v>62</v>
      </c>
      <c r="P25" s="69">
        <f t="shared" ref="P25:P88" si="0">IF(OR(D25="",D25="-",J25="",J25="-"),"",D25-J25)</f>
        <v>8.2000000000000028</v>
      </c>
      <c r="Q25" s="70">
        <v>17</v>
      </c>
      <c r="R25" s="70">
        <v>17.5</v>
      </c>
      <c r="S25" s="71">
        <v>1.575</v>
      </c>
      <c r="T25" s="1"/>
      <c r="U25" s="1"/>
    </row>
    <row r="26" spans="1:21" ht="15" x14ac:dyDescent="0.25">
      <c r="A26" s="58" t="s">
        <v>63</v>
      </c>
      <c r="B26" s="59">
        <v>24</v>
      </c>
      <c r="C26" s="60" t="s">
        <v>62</v>
      </c>
      <c r="D26" s="61">
        <v>64.239999999999995</v>
      </c>
      <c r="E26" s="61">
        <v>6.83</v>
      </c>
      <c r="F26" s="62">
        <v>76.95</v>
      </c>
      <c r="G26" s="63">
        <v>78.400000000000006</v>
      </c>
      <c r="H26" s="64"/>
      <c r="I26" s="65" t="s">
        <v>62</v>
      </c>
      <c r="J26" s="61">
        <v>56.09</v>
      </c>
      <c r="K26" s="61">
        <v>5.23</v>
      </c>
      <c r="L26" s="62">
        <v>57.64</v>
      </c>
      <c r="M26" s="66">
        <v>58.53</v>
      </c>
      <c r="N26" s="67"/>
      <c r="O26" s="68" t="s">
        <v>62</v>
      </c>
      <c r="P26" s="69">
        <f t="shared" si="0"/>
        <v>8.1499999999999915</v>
      </c>
      <c r="Q26" s="70">
        <v>19.309999999999999</v>
      </c>
      <c r="R26" s="70">
        <v>19.87</v>
      </c>
      <c r="S26" s="71">
        <v>1.712</v>
      </c>
      <c r="T26" s="1"/>
      <c r="U26" s="1"/>
    </row>
    <row r="27" spans="1:21" ht="15" x14ac:dyDescent="0.25">
      <c r="A27" s="58" t="s">
        <v>64</v>
      </c>
      <c r="B27" s="59">
        <v>24</v>
      </c>
      <c r="C27" s="60" t="s">
        <v>62</v>
      </c>
      <c r="D27" s="61">
        <v>64.31</v>
      </c>
      <c r="E27" s="61">
        <v>6.83</v>
      </c>
      <c r="F27" s="62">
        <v>75.88</v>
      </c>
      <c r="G27" s="63">
        <v>77.319999999999993</v>
      </c>
      <c r="H27" s="64"/>
      <c r="I27" s="65" t="s">
        <v>62</v>
      </c>
      <c r="J27" s="61">
        <v>56.08</v>
      </c>
      <c r="K27" s="61">
        <v>5.23</v>
      </c>
      <c r="L27" s="62">
        <v>58.74</v>
      </c>
      <c r="M27" s="66">
        <v>59.67</v>
      </c>
      <c r="N27" s="67"/>
      <c r="O27" s="68" t="s">
        <v>62</v>
      </c>
      <c r="P27" s="69">
        <f t="shared" si="0"/>
        <v>8.230000000000004</v>
      </c>
      <c r="Q27" s="70">
        <v>17.14</v>
      </c>
      <c r="R27" s="70">
        <v>17.649999999999999</v>
      </c>
      <c r="S27" s="71">
        <v>1.5880000000000001</v>
      </c>
      <c r="T27" s="1"/>
      <c r="U27" s="1"/>
    </row>
    <row r="28" spans="1:21" ht="15" x14ac:dyDescent="0.25">
      <c r="A28" s="58" t="s">
        <v>65</v>
      </c>
      <c r="B28" s="59">
        <v>24</v>
      </c>
      <c r="C28" s="60" t="s">
        <v>62</v>
      </c>
      <c r="D28" s="61">
        <v>64.239999999999995</v>
      </c>
      <c r="E28" s="61">
        <v>6.83</v>
      </c>
      <c r="F28" s="62">
        <v>75.23</v>
      </c>
      <c r="G28" s="63">
        <v>76.650000000000006</v>
      </c>
      <c r="H28" s="64"/>
      <c r="I28" s="65" t="s">
        <v>62</v>
      </c>
      <c r="J28" s="61">
        <v>55.86</v>
      </c>
      <c r="K28" s="61">
        <v>5.23</v>
      </c>
      <c r="L28" s="62">
        <v>59.2</v>
      </c>
      <c r="M28" s="66">
        <v>60.11</v>
      </c>
      <c r="N28" s="67"/>
      <c r="O28" s="68" t="s">
        <v>62</v>
      </c>
      <c r="P28" s="69">
        <f t="shared" si="0"/>
        <v>8.3799999999999955</v>
      </c>
      <c r="Q28" s="70">
        <v>16.03</v>
      </c>
      <c r="R28" s="70">
        <v>16.54</v>
      </c>
      <c r="S28" s="71">
        <v>1.5269999999999999</v>
      </c>
      <c r="T28" s="1"/>
      <c r="U28" s="1"/>
    </row>
    <row r="29" spans="1:21" ht="15" x14ac:dyDescent="0.25">
      <c r="A29" s="58" t="s">
        <v>66</v>
      </c>
      <c r="B29" s="59">
        <v>24</v>
      </c>
      <c r="C29" s="60" t="s">
        <v>62</v>
      </c>
      <c r="D29" s="61">
        <v>64.27</v>
      </c>
      <c r="E29" s="61">
        <v>6.83</v>
      </c>
      <c r="F29" s="62">
        <v>77.09</v>
      </c>
      <c r="G29" s="63">
        <v>78.56</v>
      </c>
      <c r="H29" s="64"/>
      <c r="I29" s="65" t="s">
        <v>62</v>
      </c>
      <c r="J29" s="61">
        <v>56</v>
      </c>
      <c r="K29" s="61">
        <v>5.23</v>
      </c>
      <c r="L29" s="62">
        <v>59.72</v>
      </c>
      <c r="M29" s="66">
        <v>60.66</v>
      </c>
      <c r="N29" s="67"/>
      <c r="O29" s="68" t="s">
        <v>62</v>
      </c>
      <c r="P29" s="69">
        <f t="shared" si="0"/>
        <v>8.269999999999996</v>
      </c>
      <c r="Q29" s="70">
        <v>17.37</v>
      </c>
      <c r="R29" s="70">
        <v>17.899999999999999</v>
      </c>
      <c r="S29" s="71">
        <v>1.6120000000000001</v>
      </c>
      <c r="T29" s="1"/>
      <c r="U29" s="1"/>
    </row>
    <row r="30" spans="1:21" ht="15" x14ac:dyDescent="0.25">
      <c r="A30" s="58" t="s">
        <v>67</v>
      </c>
      <c r="B30" s="59">
        <v>24</v>
      </c>
      <c r="C30" s="60" t="s">
        <v>62</v>
      </c>
      <c r="D30" s="61">
        <v>64.22</v>
      </c>
      <c r="E30" s="61">
        <v>6.83</v>
      </c>
      <c r="F30" s="62">
        <v>74.94</v>
      </c>
      <c r="G30" s="63">
        <v>76.36</v>
      </c>
      <c r="H30" s="64"/>
      <c r="I30" s="65" t="s">
        <v>62</v>
      </c>
      <c r="J30" s="61">
        <v>55.98</v>
      </c>
      <c r="K30" s="61">
        <v>5.23</v>
      </c>
      <c r="L30" s="62">
        <v>60.39</v>
      </c>
      <c r="M30" s="66">
        <v>61.34</v>
      </c>
      <c r="N30" s="67"/>
      <c r="O30" s="68" t="s">
        <v>62</v>
      </c>
      <c r="P30" s="69">
        <f t="shared" si="0"/>
        <v>8.240000000000002</v>
      </c>
      <c r="Q30" s="70">
        <v>14.55</v>
      </c>
      <c r="R30" s="70">
        <v>15.02</v>
      </c>
      <c r="S30" s="71">
        <v>1.4339999999999999</v>
      </c>
      <c r="T30" s="1"/>
      <c r="U30" s="1"/>
    </row>
    <row r="31" spans="1:21" ht="15" x14ac:dyDescent="0.25">
      <c r="A31" s="58" t="s">
        <v>68</v>
      </c>
      <c r="B31" s="59">
        <v>24</v>
      </c>
      <c r="C31" s="60" t="s">
        <v>62</v>
      </c>
      <c r="D31" s="61">
        <v>64.25</v>
      </c>
      <c r="E31" s="61">
        <v>6.83</v>
      </c>
      <c r="F31" s="62">
        <v>75.39</v>
      </c>
      <c r="G31" s="63">
        <v>76.819999999999993</v>
      </c>
      <c r="H31" s="64"/>
      <c r="I31" s="65" t="s">
        <v>62</v>
      </c>
      <c r="J31" s="61">
        <v>55.79</v>
      </c>
      <c r="K31" s="61">
        <v>5.23</v>
      </c>
      <c r="L31" s="62">
        <v>60.73</v>
      </c>
      <c r="M31" s="66">
        <v>61.68</v>
      </c>
      <c r="N31" s="67"/>
      <c r="O31" s="68" t="s">
        <v>62</v>
      </c>
      <c r="P31" s="69">
        <f t="shared" si="0"/>
        <v>8.4600000000000009</v>
      </c>
      <c r="Q31" s="70">
        <v>14.66</v>
      </c>
      <c r="R31" s="70">
        <v>15.14</v>
      </c>
      <c r="S31" s="71">
        <v>1.458</v>
      </c>
      <c r="T31" s="1"/>
      <c r="U31" s="1"/>
    </row>
    <row r="32" spans="1:21" ht="15" x14ac:dyDescent="0.25">
      <c r="A32" s="58" t="s">
        <v>69</v>
      </c>
      <c r="B32" s="59">
        <v>24</v>
      </c>
      <c r="C32" s="60" t="s">
        <v>62</v>
      </c>
      <c r="D32" s="61">
        <v>64.25</v>
      </c>
      <c r="E32" s="61">
        <v>6.83</v>
      </c>
      <c r="F32" s="62">
        <v>75.98</v>
      </c>
      <c r="G32" s="63">
        <v>77.430000000000007</v>
      </c>
      <c r="H32" s="64"/>
      <c r="I32" s="65" t="s">
        <v>62</v>
      </c>
      <c r="J32" s="61">
        <v>56</v>
      </c>
      <c r="K32" s="61">
        <v>5.23</v>
      </c>
      <c r="L32" s="62">
        <v>60.98</v>
      </c>
      <c r="M32" s="66">
        <v>61.94</v>
      </c>
      <c r="N32" s="67"/>
      <c r="O32" s="68" t="s">
        <v>62</v>
      </c>
      <c r="P32" s="69">
        <f t="shared" si="0"/>
        <v>8.25</v>
      </c>
      <c r="Q32" s="70">
        <v>15</v>
      </c>
      <c r="R32" s="70">
        <v>15.49</v>
      </c>
      <c r="S32" s="71">
        <v>1.4690000000000001</v>
      </c>
      <c r="T32" s="1"/>
      <c r="U32" s="1"/>
    </row>
    <row r="33" spans="1:21" ht="15" x14ac:dyDescent="0.25">
      <c r="A33" s="58" t="s">
        <v>70</v>
      </c>
      <c r="B33" s="59">
        <v>24</v>
      </c>
      <c r="C33" s="60" t="s">
        <v>62</v>
      </c>
      <c r="D33" s="61">
        <v>64.22</v>
      </c>
      <c r="E33" s="61">
        <v>6.83</v>
      </c>
      <c r="F33" s="62">
        <v>77.599999999999994</v>
      </c>
      <c r="G33" s="63">
        <v>79.08</v>
      </c>
      <c r="H33" s="64"/>
      <c r="I33" s="65" t="s">
        <v>62</v>
      </c>
      <c r="J33" s="61">
        <v>56.03</v>
      </c>
      <c r="K33" s="61">
        <v>5.23</v>
      </c>
      <c r="L33" s="62">
        <v>60.25</v>
      </c>
      <c r="M33" s="66">
        <v>61.18</v>
      </c>
      <c r="N33" s="67"/>
      <c r="O33" s="68" t="s">
        <v>62</v>
      </c>
      <c r="P33" s="69">
        <f t="shared" si="0"/>
        <v>8.1899999999999977</v>
      </c>
      <c r="Q33" s="70">
        <v>17.350000000000001</v>
      </c>
      <c r="R33" s="70">
        <v>17.899999999999999</v>
      </c>
      <c r="S33" s="71">
        <v>1.609</v>
      </c>
      <c r="T33" s="1"/>
      <c r="U33" s="1"/>
    </row>
    <row r="34" spans="1:21" ht="15" x14ac:dyDescent="0.25">
      <c r="A34" s="58" t="s">
        <v>71</v>
      </c>
      <c r="B34" s="59">
        <v>24</v>
      </c>
      <c r="C34" s="60" t="s">
        <v>62</v>
      </c>
      <c r="D34" s="61">
        <v>64.23</v>
      </c>
      <c r="E34" s="61">
        <v>6.83</v>
      </c>
      <c r="F34" s="62">
        <v>74.78</v>
      </c>
      <c r="G34" s="63">
        <v>76.2</v>
      </c>
      <c r="H34" s="64"/>
      <c r="I34" s="65" t="s">
        <v>62</v>
      </c>
      <c r="J34" s="61">
        <v>56.07</v>
      </c>
      <c r="K34" s="61">
        <v>5.23</v>
      </c>
      <c r="L34" s="62">
        <v>60.67</v>
      </c>
      <c r="M34" s="66">
        <v>61.63</v>
      </c>
      <c r="N34" s="67"/>
      <c r="O34" s="68" t="s">
        <v>62</v>
      </c>
      <c r="P34" s="69">
        <f t="shared" si="0"/>
        <v>8.1600000000000037</v>
      </c>
      <c r="Q34" s="70">
        <v>14.11</v>
      </c>
      <c r="R34" s="70">
        <v>14.57</v>
      </c>
      <c r="S34" s="71">
        <v>1.4019999999999999</v>
      </c>
      <c r="T34" s="1"/>
      <c r="U34" s="1"/>
    </row>
    <row r="35" spans="1:21" ht="15" x14ac:dyDescent="0.25">
      <c r="A35" s="58" t="s">
        <v>72</v>
      </c>
      <c r="B35" s="59">
        <v>24</v>
      </c>
      <c r="C35" s="60" t="s">
        <v>62</v>
      </c>
      <c r="D35" s="61">
        <v>64.22</v>
      </c>
      <c r="E35" s="61">
        <v>6.83</v>
      </c>
      <c r="F35" s="62">
        <v>74.44</v>
      </c>
      <c r="G35" s="63">
        <v>75.900000000000006</v>
      </c>
      <c r="H35" s="64"/>
      <c r="I35" s="65" t="s">
        <v>62</v>
      </c>
      <c r="J35" s="61">
        <v>56.22</v>
      </c>
      <c r="K35" s="61">
        <v>5.23</v>
      </c>
      <c r="L35" s="62">
        <v>60.06</v>
      </c>
      <c r="M35" s="66">
        <v>61.01</v>
      </c>
      <c r="N35" s="67"/>
      <c r="O35" s="68" t="s">
        <v>62</v>
      </c>
      <c r="P35" s="69">
        <f t="shared" si="0"/>
        <v>8</v>
      </c>
      <c r="Q35" s="70">
        <v>14.38</v>
      </c>
      <c r="R35" s="70">
        <v>14.89</v>
      </c>
      <c r="S35" s="71">
        <v>1.405</v>
      </c>
      <c r="T35" s="1"/>
      <c r="U35" s="1"/>
    </row>
    <row r="36" spans="1:21" ht="15" x14ac:dyDescent="0.25">
      <c r="A36" s="58" t="s">
        <v>73</v>
      </c>
      <c r="B36" s="59">
        <v>24</v>
      </c>
      <c r="C36" s="60" t="s">
        <v>62</v>
      </c>
      <c r="D36" s="61">
        <v>64.23</v>
      </c>
      <c r="E36" s="61">
        <v>6.83</v>
      </c>
      <c r="F36" s="62">
        <v>74.930000000000007</v>
      </c>
      <c r="G36" s="63">
        <v>76.38</v>
      </c>
      <c r="H36" s="64"/>
      <c r="I36" s="65" t="s">
        <v>62</v>
      </c>
      <c r="J36" s="61">
        <v>55.95</v>
      </c>
      <c r="K36" s="61">
        <v>5.23</v>
      </c>
      <c r="L36" s="62">
        <v>60.24</v>
      </c>
      <c r="M36" s="66">
        <v>61.18</v>
      </c>
      <c r="N36" s="67"/>
      <c r="O36" s="68" t="s">
        <v>62</v>
      </c>
      <c r="P36" s="69">
        <f t="shared" si="0"/>
        <v>8.2800000000000011</v>
      </c>
      <c r="Q36" s="70">
        <v>14.69</v>
      </c>
      <c r="R36" s="70">
        <v>15.2</v>
      </c>
      <c r="S36" s="71">
        <v>1.4430000000000001</v>
      </c>
      <c r="T36" s="1"/>
      <c r="U36" s="1"/>
    </row>
    <row r="37" spans="1:21" ht="15" x14ac:dyDescent="0.25">
      <c r="A37" s="58" t="s">
        <v>74</v>
      </c>
      <c r="B37" s="59">
        <v>24</v>
      </c>
      <c r="C37" s="60" t="s">
        <v>62</v>
      </c>
      <c r="D37" s="61">
        <v>64.27</v>
      </c>
      <c r="E37" s="61">
        <v>6.83</v>
      </c>
      <c r="F37" s="62">
        <v>75.150000000000006</v>
      </c>
      <c r="G37" s="63">
        <v>76.58</v>
      </c>
      <c r="H37" s="64"/>
      <c r="I37" s="65" t="s">
        <v>62</v>
      </c>
      <c r="J37" s="61">
        <v>56.25</v>
      </c>
      <c r="K37" s="61">
        <v>5.23</v>
      </c>
      <c r="L37" s="62">
        <v>60</v>
      </c>
      <c r="M37" s="66">
        <v>60.94</v>
      </c>
      <c r="N37" s="67"/>
      <c r="O37" s="68" t="s">
        <v>62</v>
      </c>
      <c r="P37" s="69">
        <f t="shared" si="0"/>
        <v>8.019999999999996</v>
      </c>
      <c r="Q37" s="70">
        <v>15.15</v>
      </c>
      <c r="R37" s="70">
        <v>15.64</v>
      </c>
      <c r="S37" s="71">
        <v>1.4570000000000001</v>
      </c>
      <c r="T37" s="1"/>
      <c r="U37" s="1"/>
    </row>
    <row r="38" spans="1:21" ht="15" x14ac:dyDescent="0.25">
      <c r="A38" s="58" t="s">
        <v>75</v>
      </c>
      <c r="B38" s="59">
        <v>24</v>
      </c>
      <c r="C38" s="60" t="s">
        <v>62</v>
      </c>
      <c r="D38" s="61">
        <v>64.25</v>
      </c>
      <c r="E38" s="61">
        <v>6.83</v>
      </c>
      <c r="F38" s="62">
        <v>75.489999999999995</v>
      </c>
      <c r="G38" s="63">
        <v>76.92</v>
      </c>
      <c r="H38" s="64"/>
      <c r="I38" s="65" t="s">
        <v>62</v>
      </c>
      <c r="J38" s="61">
        <v>55.95</v>
      </c>
      <c r="K38" s="61">
        <v>5.23</v>
      </c>
      <c r="L38" s="62">
        <v>62.06</v>
      </c>
      <c r="M38" s="66">
        <v>63.02</v>
      </c>
      <c r="N38" s="67"/>
      <c r="O38" s="68" t="s">
        <v>62</v>
      </c>
      <c r="P38" s="69">
        <f t="shared" si="0"/>
        <v>8.2999999999999972</v>
      </c>
      <c r="Q38" s="70">
        <v>13.43</v>
      </c>
      <c r="R38" s="70">
        <v>13.9</v>
      </c>
      <c r="S38" s="71">
        <v>1.381</v>
      </c>
      <c r="T38" s="1"/>
      <c r="U38" s="1"/>
    </row>
    <row r="39" spans="1:21" ht="15" x14ac:dyDescent="0.25">
      <c r="A39" s="58" t="s">
        <v>76</v>
      </c>
      <c r="B39" s="59">
        <v>24</v>
      </c>
      <c r="C39" s="60" t="s">
        <v>62</v>
      </c>
      <c r="D39" s="61">
        <v>64.260000000000005</v>
      </c>
      <c r="E39" s="61">
        <v>6.83</v>
      </c>
      <c r="F39" s="62">
        <v>76.22</v>
      </c>
      <c r="G39" s="63">
        <v>77.64</v>
      </c>
      <c r="H39" s="64"/>
      <c r="I39" s="65" t="s">
        <v>62</v>
      </c>
      <c r="J39" s="61">
        <v>56.04</v>
      </c>
      <c r="K39" s="61">
        <v>5.23</v>
      </c>
      <c r="L39" s="62">
        <v>60.56</v>
      </c>
      <c r="M39" s="66">
        <v>61.52</v>
      </c>
      <c r="N39" s="67"/>
      <c r="O39" s="68" t="s">
        <v>62</v>
      </c>
      <c r="P39" s="69">
        <f t="shared" si="0"/>
        <v>8.220000000000006</v>
      </c>
      <c r="Q39" s="70">
        <v>15.66</v>
      </c>
      <c r="R39" s="70">
        <v>16.12</v>
      </c>
      <c r="S39" s="71">
        <v>1.506</v>
      </c>
      <c r="T39" s="1"/>
      <c r="U39" s="1"/>
    </row>
    <row r="40" spans="1:21" ht="15" x14ac:dyDescent="0.25">
      <c r="A40" s="58" t="s">
        <v>77</v>
      </c>
      <c r="B40" s="59">
        <v>24</v>
      </c>
      <c r="C40" s="60" t="s">
        <v>62</v>
      </c>
      <c r="D40" s="61">
        <v>64.27</v>
      </c>
      <c r="E40" s="61">
        <v>6.83</v>
      </c>
      <c r="F40" s="62">
        <v>76.31</v>
      </c>
      <c r="G40" s="63">
        <v>77.760000000000005</v>
      </c>
      <c r="H40" s="64"/>
      <c r="I40" s="65" t="s">
        <v>62</v>
      </c>
      <c r="J40" s="61">
        <v>56.01</v>
      </c>
      <c r="K40" s="61">
        <v>5.23</v>
      </c>
      <c r="L40" s="62">
        <v>60.25</v>
      </c>
      <c r="M40" s="66">
        <v>61.2</v>
      </c>
      <c r="N40" s="67"/>
      <c r="O40" s="68" t="s">
        <v>62</v>
      </c>
      <c r="P40" s="69">
        <f t="shared" si="0"/>
        <v>8.259999999999998</v>
      </c>
      <c r="Q40" s="70">
        <v>16.059999999999999</v>
      </c>
      <c r="R40" s="70">
        <v>16.559999999999999</v>
      </c>
      <c r="S40" s="71">
        <v>1.5309999999999999</v>
      </c>
      <c r="T40" s="1"/>
      <c r="U40" s="1"/>
    </row>
    <row r="41" spans="1:21" ht="15" x14ac:dyDescent="0.25">
      <c r="A41" s="58" t="s">
        <v>78</v>
      </c>
      <c r="B41" s="59">
        <v>24</v>
      </c>
      <c r="C41" s="60" t="s">
        <v>62</v>
      </c>
      <c r="D41" s="61">
        <v>64.27</v>
      </c>
      <c r="E41" s="61">
        <v>6.83</v>
      </c>
      <c r="F41" s="62">
        <v>75.53</v>
      </c>
      <c r="G41" s="63">
        <v>76.95</v>
      </c>
      <c r="H41" s="64"/>
      <c r="I41" s="65" t="s">
        <v>62</v>
      </c>
      <c r="J41" s="61">
        <v>56.12</v>
      </c>
      <c r="K41" s="61">
        <v>5.23</v>
      </c>
      <c r="L41" s="62">
        <v>60.16</v>
      </c>
      <c r="M41" s="66">
        <v>61.12</v>
      </c>
      <c r="N41" s="67"/>
      <c r="O41" s="68" t="s">
        <v>62</v>
      </c>
      <c r="P41" s="69">
        <f t="shared" si="0"/>
        <v>8.1499999999999986</v>
      </c>
      <c r="Q41" s="70">
        <v>15.37</v>
      </c>
      <c r="R41" s="70">
        <v>15.83</v>
      </c>
      <c r="S41" s="71">
        <v>1.4790000000000001</v>
      </c>
      <c r="T41" s="1"/>
      <c r="U41" s="1"/>
    </row>
    <row r="42" spans="1:21" ht="15" x14ac:dyDescent="0.25">
      <c r="A42" s="58" t="s">
        <v>79</v>
      </c>
      <c r="B42" s="59">
        <v>24</v>
      </c>
      <c r="C42" s="60" t="s">
        <v>62</v>
      </c>
      <c r="D42" s="61">
        <v>64.260000000000005</v>
      </c>
      <c r="E42" s="61">
        <v>6.83</v>
      </c>
      <c r="F42" s="62">
        <v>75.33</v>
      </c>
      <c r="G42" s="63">
        <v>76.77</v>
      </c>
      <c r="H42" s="64"/>
      <c r="I42" s="65" t="s">
        <v>62</v>
      </c>
      <c r="J42" s="61">
        <v>56.34</v>
      </c>
      <c r="K42" s="61">
        <v>5.23</v>
      </c>
      <c r="L42" s="62">
        <v>58.21</v>
      </c>
      <c r="M42" s="66">
        <v>59.13</v>
      </c>
      <c r="N42" s="67"/>
      <c r="O42" s="68" t="s">
        <v>62</v>
      </c>
      <c r="P42" s="69">
        <f t="shared" si="0"/>
        <v>7.9200000000000017</v>
      </c>
      <c r="Q42" s="70">
        <v>17.12</v>
      </c>
      <c r="R42" s="70">
        <v>17.64</v>
      </c>
      <c r="S42" s="71">
        <v>1.5609999999999999</v>
      </c>
      <c r="T42" s="1"/>
      <c r="U42" s="1"/>
    </row>
    <row r="43" spans="1:21" ht="15" x14ac:dyDescent="0.25">
      <c r="A43" s="58" t="s">
        <v>80</v>
      </c>
      <c r="B43" s="59">
        <v>24</v>
      </c>
      <c r="C43" s="60" t="s">
        <v>62</v>
      </c>
      <c r="D43" s="61">
        <v>64.260000000000005</v>
      </c>
      <c r="E43" s="61">
        <v>6.83</v>
      </c>
      <c r="F43" s="62">
        <v>75.19</v>
      </c>
      <c r="G43" s="63">
        <v>76.62</v>
      </c>
      <c r="H43" s="64"/>
      <c r="I43" s="65" t="s">
        <v>62</v>
      </c>
      <c r="J43" s="61">
        <v>56.22</v>
      </c>
      <c r="K43" s="61">
        <v>5.23</v>
      </c>
      <c r="L43" s="62">
        <v>59.5</v>
      </c>
      <c r="M43" s="66">
        <v>60.45</v>
      </c>
      <c r="N43" s="67"/>
      <c r="O43" s="68" t="s">
        <v>62</v>
      </c>
      <c r="P43" s="69">
        <f t="shared" si="0"/>
        <v>8.0400000000000063</v>
      </c>
      <c r="Q43" s="70">
        <v>15.69</v>
      </c>
      <c r="R43" s="70">
        <v>16.170000000000002</v>
      </c>
      <c r="S43" s="71">
        <v>1.4890000000000001</v>
      </c>
      <c r="T43" s="1"/>
      <c r="U43" s="1"/>
    </row>
    <row r="44" spans="1:21" ht="15" x14ac:dyDescent="0.25">
      <c r="A44" s="58" t="s">
        <v>81</v>
      </c>
      <c r="B44" s="59">
        <v>24</v>
      </c>
      <c r="C44" s="60" t="s">
        <v>62</v>
      </c>
      <c r="D44" s="61">
        <v>64.22</v>
      </c>
      <c r="E44" s="61">
        <v>6.83</v>
      </c>
      <c r="F44" s="62">
        <v>71.150000000000006</v>
      </c>
      <c r="G44" s="63">
        <v>72.5</v>
      </c>
      <c r="H44" s="64"/>
      <c r="I44" s="65" t="s">
        <v>62</v>
      </c>
      <c r="J44" s="61">
        <v>56.34</v>
      </c>
      <c r="K44" s="61">
        <v>5.23</v>
      </c>
      <c r="L44" s="62">
        <v>56.38</v>
      </c>
      <c r="M44" s="66">
        <v>57.26</v>
      </c>
      <c r="N44" s="67"/>
      <c r="O44" s="68" t="s">
        <v>62</v>
      </c>
      <c r="P44" s="69">
        <f t="shared" si="0"/>
        <v>7.8799999999999955</v>
      </c>
      <c r="Q44" s="70">
        <v>14.77</v>
      </c>
      <c r="R44" s="70">
        <v>15.24</v>
      </c>
      <c r="S44" s="71">
        <v>1.3959999999999999</v>
      </c>
      <c r="T44" s="1"/>
      <c r="U44" s="1"/>
    </row>
    <row r="45" spans="1:21" ht="15" x14ac:dyDescent="0.25">
      <c r="A45" s="58" t="s">
        <v>82</v>
      </c>
      <c r="B45" s="59">
        <v>24</v>
      </c>
      <c r="C45" s="60" t="s">
        <v>62</v>
      </c>
      <c r="D45" s="61">
        <v>64.28</v>
      </c>
      <c r="E45" s="61">
        <v>6.83</v>
      </c>
      <c r="F45" s="62">
        <v>72.150000000000006</v>
      </c>
      <c r="G45" s="63">
        <v>73.540000000000006</v>
      </c>
      <c r="H45" s="64"/>
      <c r="I45" s="65" t="s">
        <v>62</v>
      </c>
      <c r="J45" s="61">
        <v>56.06</v>
      </c>
      <c r="K45" s="61">
        <v>5.23</v>
      </c>
      <c r="L45" s="62">
        <v>58.25</v>
      </c>
      <c r="M45" s="66">
        <v>59.13</v>
      </c>
      <c r="N45" s="67"/>
      <c r="O45" s="68" t="s">
        <v>62</v>
      </c>
      <c r="P45" s="69">
        <f t="shared" si="0"/>
        <v>8.2199999999999989</v>
      </c>
      <c r="Q45" s="70">
        <v>13.9</v>
      </c>
      <c r="R45" s="70">
        <v>14.41</v>
      </c>
      <c r="S45" s="71">
        <v>1.375</v>
      </c>
      <c r="T45" s="1"/>
      <c r="U45" s="1"/>
    </row>
    <row r="46" spans="1:21" ht="15" x14ac:dyDescent="0.25">
      <c r="A46" s="58" t="s">
        <v>83</v>
      </c>
      <c r="B46" s="59">
        <v>24</v>
      </c>
      <c r="C46" s="60" t="s">
        <v>62</v>
      </c>
      <c r="D46" s="61">
        <v>64.27</v>
      </c>
      <c r="E46" s="61">
        <v>6.83</v>
      </c>
      <c r="F46" s="62">
        <v>72.709999999999994</v>
      </c>
      <c r="G46" s="63">
        <v>74.099999999999994</v>
      </c>
      <c r="H46" s="64"/>
      <c r="I46" s="65" t="s">
        <v>62</v>
      </c>
      <c r="J46" s="61">
        <v>56.05</v>
      </c>
      <c r="K46" s="61">
        <v>5.23</v>
      </c>
      <c r="L46" s="62">
        <v>59.57</v>
      </c>
      <c r="M46" s="66">
        <v>60.52</v>
      </c>
      <c r="N46" s="67"/>
      <c r="O46" s="68" t="s">
        <v>62</v>
      </c>
      <c r="P46" s="69">
        <f t="shared" si="0"/>
        <v>8.2199999999999989</v>
      </c>
      <c r="Q46" s="70">
        <v>13.14</v>
      </c>
      <c r="R46" s="70">
        <v>13.58</v>
      </c>
      <c r="S46" s="71">
        <v>1.3360000000000001</v>
      </c>
      <c r="T46" s="1"/>
      <c r="U46" s="1"/>
    </row>
    <row r="47" spans="1:21" ht="15" x14ac:dyDescent="0.25">
      <c r="A47" s="58" t="s">
        <v>84</v>
      </c>
      <c r="B47" s="59">
        <v>24</v>
      </c>
      <c r="C47" s="60" t="s">
        <v>62</v>
      </c>
      <c r="D47" s="61">
        <v>64.3</v>
      </c>
      <c r="E47" s="61">
        <v>6.83</v>
      </c>
      <c r="F47" s="62">
        <v>76.569999999999993</v>
      </c>
      <c r="G47" s="63">
        <v>78.010000000000005</v>
      </c>
      <c r="H47" s="64"/>
      <c r="I47" s="65" t="s">
        <v>62</v>
      </c>
      <c r="J47" s="61">
        <v>56.23</v>
      </c>
      <c r="K47" s="61">
        <v>5.23</v>
      </c>
      <c r="L47" s="62">
        <v>59.33</v>
      </c>
      <c r="M47" s="66">
        <v>60.27</v>
      </c>
      <c r="N47" s="67"/>
      <c r="O47" s="68" t="s">
        <v>62</v>
      </c>
      <c r="P47" s="69">
        <f t="shared" si="0"/>
        <v>8.07</v>
      </c>
      <c r="Q47" s="70">
        <v>17.239999999999998</v>
      </c>
      <c r="R47" s="70">
        <v>17.739999999999998</v>
      </c>
      <c r="S47" s="71">
        <v>1.5880000000000001</v>
      </c>
      <c r="T47" s="1"/>
      <c r="U47" s="1"/>
    </row>
    <row r="48" spans="1:21" ht="15" x14ac:dyDescent="0.25">
      <c r="A48" s="58" t="s">
        <v>85</v>
      </c>
      <c r="B48" s="59">
        <v>24</v>
      </c>
      <c r="C48" s="60" t="s">
        <v>62</v>
      </c>
      <c r="D48" s="61">
        <v>64.28</v>
      </c>
      <c r="E48" s="61">
        <v>6.83</v>
      </c>
      <c r="F48" s="62">
        <v>73.95</v>
      </c>
      <c r="G48" s="63">
        <v>75.39</v>
      </c>
      <c r="H48" s="64"/>
      <c r="I48" s="65" t="s">
        <v>62</v>
      </c>
      <c r="J48" s="61">
        <v>56.19</v>
      </c>
      <c r="K48" s="61">
        <v>5.23</v>
      </c>
      <c r="L48" s="62">
        <v>58.99</v>
      </c>
      <c r="M48" s="66">
        <v>59.94</v>
      </c>
      <c r="N48" s="67"/>
      <c r="O48" s="68" t="s">
        <v>62</v>
      </c>
      <c r="P48" s="69">
        <f t="shared" si="0"/>
        <v>8.0900000000000034</v>
      </c>
      <c r="Q48" s="70">
        <v>14.96</v>
      </c>
      <c r="R48" s="70">
        <v>15.45</v>
      </c>
      <c r="S48" s="71">
        <v>1.4430000000000001</v>
      </c>
      <c r="T48" s="1"/>
      <c r="U48" s="1"/>
    </row>
    <row r="49" spans="1:21" ht="15" x14ac:dyDescent="0.25">
      <c r="A49" s="58" t="s">
        <v>86</v>
      </c>
      <c r="B49" s="59">
        <v>24</v>
      </c>
      <c r="C49" s="60" t="s">
        <v>62</v>
      </c>
      <c r="D49" s="61">
        <v>64.3</v>
      </c>
      <c r="E49" s="61">
        <v>6.83</v>
      </c>
      <c r="F49" s="62">
        <v>75.319999999999993</v>
      </c>
      <c r="G49" s="63">
        <v>76.760000000000005</v>
      </c>
      <c r="H49" s="64"/>
      <c r="I49" s="65" t="s">
        <v>62</v>
      </c>
      <c r="J49" s="61">
        <v>56.21</v>
      </c>
      <c r="K49" s="61">
        <v>5.23</v>
      </c>
      <c r="L49" s="62">
        <v>60.2</v>
      </c>
      <c r="M49" s="66">
        <v>61.16</v>
      </c>
      <c r="N49" s="67"/>
      <c r="O49" s="68" t="s">
        <v>62</v>
      </c>
      <c r="P49" s="69">
        <f t="shared" si="0"/>
        <v>8.0899999999999963</v>
      </c>
      <c r="Q49" s="70">
        <v>15.12</v>
      </c>
      <c r="R49" s="70">
        <v>15.6</v>
      </c>
      <c r="S49" s="71">
        <v>1.464</v>
      </c>
      <c r="T49" s="1"/>
      <c r="U49" s="1"/>
    </row>
    <row r="50" spans="1:21" ht="15" x14ac:dyDescent="0.25">
      <c r="A50" s="58" t="s">
        <v>87</v>
      </c>
      <c r="B50" s="59">
        <v>24</v>
      </c>
      <c r="C50" s="60" t="s">
        <v>62</v>
      </c>
      <c r="D50" s="61">
        <v>64.31</v>
      </c>
      <c r="E50" s="61">
        <v>6.83</v>
      </c>
      <c r="F50" s="62">
        <v>74.52</v>
      </c>
      <c r="G50" s="63">
        <v>75.930000000000007</v>
      </c>
      <c r="H50" s="64"/>
      <c r="I50" s="65" t="s">
        <v>62</v>
      </c>
      <c r="J50" s="61">
        <v>56.33</v>
      </c>
      <c r="K50" s="61">
        <v>5.23</v>
      </c>
      <c r="L50" s="62">
        <v>58.42</v>
      </c>
      <c r="M50" s="66">
        <v>59.37</v>
      </c>
      <c r="N50" s="67"/>
      <c r="O50" s="68" t="s">
        <v>62</v>
      </c>
      <c r="P50" s="69">
        <f t="shared" si="0"/>
        <v>7.980000000000004</v>
      </c>
      <c r="Q50" s="70">
        <v>16.100000000000001</v>
      </c>
      <c r="R50" s="70">
        <v>16.559999999999999</v>
      </c>
      <c r="S50" s="71">
        <v>1.504</v>
      </c>
      <c r="T50" s="1"/>
      <c r="U50" s="1"/>
    </row>
    <row r="51" spans="1:21" ht="15" x14ac:dyDescent="0.25">
      <c r="A51" s="58" t="s">
        <v>88</v>
      </c>
      <c r="B51" s="59">
        <v>24</v>
      </c>
      <c r="C51" s="60" t="s">
        <v>62</v>
      </c>
      <c r="D51" s="61">
        <v>64.28</v>
      </c>
      <c r="E51" s="61">
        <v>6.83</v>
      </c>
      <c r="F51" s="62">
        <v>76.62</v>
      </c>
      <c r="G51" s="63">
        <v>78.08</v>
      </c>
      <c r="H51" s="64"/>
      <c r="I51" s="65" t="s">
        <v>62</v>
      </c>
      <c r="J51" s="61">
        <v>56.2</v>
      </c>
      <c r="K51" s="61">
        <v>5.23</v>
      </c>
      <c r="L51" s="62">
        <v>60.42</v>
      </c>
      <c r="M51" s="66">
        <v>61.38</v>
      </c>
      <c r="N51" s="67"/>
      <c r="O51" s="68" t="s">
        <v>62</v>
      </c>
      <c r="P51" s="69">
        <f t="shared" si="0"/>
        <v>8.0799999999999983</v>
      </c>
      <c r="Q51" s="70">
        <v>16.2</v>
      </c>
      <c r="R51" s="70">
        <v>16.7</v>
      </c>
      <c r="S51" s="71">
        <v>1.5329999999999999</v>
      </c>
      <c r="T51" s="1"/>
      <c r="U51" s="1"/>
    </row>
    <row r="52" spans="1:21" ht="15" x14ac:dyDescent="0.25">
      <c r="A52" s="58" t="s">
        <v>89</v>
      </c>
      <c r="B52" s="59">
        <v>24</v>
      </c>
      <c r="C52" s="60" t="s">
        <v>62</v>
      </c>
      <c r="D52" s="61">
        <v>64.33</v>
      </c>
      <c r="E52" s="61">
        <v>6.83</v>
      </c>
      <c r="F52" s="62">
        <v>75</v>
      </c>
      <c r="G52" s="63">
        <v>76.430000000000007</v>
      </c>
      <c r="H52" s="64"/>
      <c r="I52" s="65" t="s">
        <v>62</v>
      </c>
      <c r="J52" s="61">
        <v>56.34</v>
      </c>
      <c r="K52" s="61">
        <v>5.23</v>
      </c>
      <c r="L52" s="62">
        <v>59.77</v>
      </c>
      <c r="M52" s="66">
        <v>60.73</v>
      </c>
      <c r="N52" s="67"/>
      <c r="O52" s="68" t="s">
        <v>62</v>
      </c>
      <c r="P52" s="69">
        <f t="shared" si="0"/>
        <v>7.9899999999999949</v>
      </c>
      <c r="Q52" s="70">
        <v>15.23</v>
      </c>
      <c r="R52" s="70">
        <v>15.7</v>
      </c>
      <c r="S52" s="71">
        <v>1.4590000000000001</v>
      </c>
      <c r="T52" s="1"/>
      <c r="U52" s="1"/>
    </row>
    <row r="53" spans="1:21" ht="15" x14ac:dyDescent="0.25">
      <c r="A53" s="58" t="s">
        <v>90</v>
      </c>
      <c r="B53" s="59">
        <v>24</v>
      </c>
      <c r="C53" s="60" t="s">
        <v>62</v>
      </c>
      <c r="D53" s="61">
        <v>64.290000000000006</v>
      </c>
      <c r="E53" s="61">
        <v>6.83</v>
      </c>
      <c r="F53" s="62">
        <v>75.28</v>
      </c>
      <c r="G53" s="63">
        <v>76.69</v>
      </c>
      <c r="H53" s="64"/>
      <c r="I53" s="65" t="s">
        <v>62</v>
      </c>
      <c r="J53" s="61">
        <v>56.08</v>
      </c>
      <c r="K53" s="61">
        <v>5.23</v>
      </c>
      <c r="L53" s="62">
        <v>60.17</v>
      </c>
      <c r="M53" s="66">
        <v>61.13</v>
      </c>
      <c r="N53" s="67"/>
      <c r="O53" s="68" t="s">
        <v>62</v>
      </c>
      <c r="P53" s="69">
        <f t="shared" si="0"/>
        <v>8.210000000000008</v>
      </c>
      <c r="Q53" s="70">
        <v>15.11</v>
      </c>
      <c r="R53" s="70">
        <v>15.56</v>
      </c>
      <c r="S53" s="71">
        <v>1.468</v>
      </c>
      <c r="T53" s="1"/>
      <c r="U53" s="1"/>
    </row>
    <row r="54" spans="1:21" ht="15" x14ac:dyDescent="0.25">
      <c r="A54" s="58" t="s">
        <v>91</v>
      </c>
      <c r="B54" s="59">
        <v>24</v>
      </c>
      <c r="C54" s="60" t="s">
        <v>62</v>
      </c>
      <c r="D54" s="61">
        <v>63.86</v>
      </c>
      <c r="E54" s="61">
        <v>6.83</v>
      </c>
      <c r="F54" s="62">
        <v>78.92</v>
      </c>
      <c r="G54" s="63">
        <v>80.400000000000006</v>
      </c>
      <c r="H54" s="64"/>
      <c r="I54" s="65" t="s">
        <v>62</v>
      </c>
      <c r="J54" s="61">
        <v>56.03</v>
      </c>
      <c r="K54" s="61">
        <v>5.23</v>
      </c>
      <c r="L54" s="62">
        <v>59.65</v>
      </c>
      <c r="M54" s="66">
        <v>60.58</v>
      </c>
      <c r="N54" s="67"/>
      <c r="O54" s="68" t="s">
        <v>62</v>
      </c>
      <c r="P54" s="69">
        <f t="shared" si="0"/>
        <v>7.8299999999999983</v>
      </c>
      <c r="Q54" s="70">
        <v>19.27</v>
      </c>
      <c r="R54" s="70">
        <v>19.82</v>
      </c>
      <c r="S54" s="71">
        <v>1.6990000000000001</v>
      </c>
      <c r="T54" s="1"/>
      <c r="U54" s="1"/>
    </row>
    <row r="55" spans="1:21" ht="15" x14ac:dyDescent="0.25">
      <c r="A55" s="58" t="s">
        <v>54</v>
      </c>
      <c r="B55" s="59" t="s">
        <v>54</v>
      </c>
      <c r="C55" s="60" t="s">
        <v>62</v>
      </c>
      <c r="D55" s="61" t="s">
        <v>54</v>
      </c>
      <c r="E55" s="61" t="s">
        <v>54</v>
      </c>
      <c r="F55" s="62" t="s">
        <v>54</v>
      </c>
      <c r="G55" s="63" t="s">
        <v>54</v>
      </c>
      <c r="H55" s="64"/>
      <c r="I55" s="65" t="s">
        <v>62</v>
      </c>
      <c r="J55" s="61" t="s">
        <v>54</v>
      </c>
      <c r="K55" s="61" t="s">
        <v>54</v>
      </c>
      <c r="L55" s="62" t="s">
        <v>54</v>
      </c>
      <c r="M55" s="66" t="s">
        <v>54</v>
      </c>
      <c r="N55" s="67"/>
      <c r="O55" s="68" t="s">
        <v>54</v>
      </c>
      <c r="P55" s="69" t="str">
        <f t="shared" si="0"/>
        <v/>
      </c>
      <c r="Q55" s="70" t="s">
        <v>54</v>
      </c>
      <c r="R55" s="70" t="s">
        <v>54</v>
      </c>
      <c r="S55" s="71" t="s">
        <v>54</v>
      </c>
      <c r="T55" s="1"/>
      <c r="U55" s="1"/>
    </row>
    <row r="56" spans="1:21" ht="15" x14ac:dyDescent="0.25">
      <c r="A56" s="58" t="s">
        <v>54</v>
      </c>
      <c r="B56" s="59" t="s">
        <v>54</v>
      </c>
      <c r="C56" s="60" t="s">
        <v>62</v>
      </c>
      <c r="D56" s="61" t="s">
        <v>54</v>
      </c>
      <c r="E56" s="61" t="s">
        <v>54</v>
      </c>
      <c r="F56" s="62" t="s">
        <v>54</v>
      </c>
      <c r="G56" s="63" t="s">
        <v>54</v>
      </c>
      <c r="H56" s="64"/>
      <c r="I56" s="65" t="s">
        <v>62</v>
      </c>
      <c r="J56" s="61" t="s">
        <v>54</v>
      </c>
      <c r="K56" s="61" t="s">
        <v>54</v>
      </c>
      <c r="L56" s="62" t="s">
        <v>54</v>
      </c>
      <c r="M56" s="66" t="s">
        <v>54</v>
      </c>
      <c r="N56" s="67"/>
      <c r="O56" s="68" t="s">
        <v>54</v>
      </c>
      <c r="P56" s="69" t="str">
        <f t="shared" si="0"/>
        <v/>
      </c>
      <c r="Q56" s="70" t="s">
        <v>54</v>
      </c>
      <c r="R56" s="70" t="s">
        <v>54</v>
      </c>
      <c r="S56" s="71" t="s">
        <v>54</v>
      </c>
      <c r="T56" s="1"/>
      <c r="U56" s="1"/>
    </row>
    <row r="57" spans="1:21" ht="15" x14ac:dyDescent="0.25">
      <c r="A57" s="58" t="s">
        <v>54</v>
      </c>
      <c r="B57" s="59" t="s">
        <v>54</v>
      </c>
      <c r="C57" s="60" t="s">
        <v>62</v>
      </c>
      <c r="D57" s="61" t="s">
        <v>54</v>
      </c>
      <c r="E57" s="61" t="s">
        <v>54</v>
      </c>
      <c r="F57" s="62" t="s">
        <v>54</v>
      </c>
      <c r="G57" s="63" t="s">
        <v>54</v>
      </c>
      <c r="H57" s="64"/>
      <c r="I57" s="65" t="s">
        <v>62</v>
      </c>
      <c r="J57" s="61" t="s">
        <v>54</v>
      </c>
      <c r="K57" s="61" t="s">
        <v>54</v>
      </c>
      <c r="L57" s="62" t="s">
        <v>54</v>
      </c>
      <c r="M57" s="66" t="s">
        <v>54</v>
      </c>
      <c r="N57" s="67"/>
      <c r="O57" s="68" t="s">
        <v>54</v>
      </c>
      <c r="P57" s="69" t="str">
        <f t="shared" si="0"/>
        <v/>
      </c>
      <c r="Q57" s="70" t="s">
        <v>54</v>
      </c>
      <c r="R57" s="70" t="s">
        <v>54</v>
      </c>
      <c r="S57" s="71" t="s">
        <v>54</v>
      </c>
      <c r="T57" s="1"/>
      <c r="U57" s="1"/>
    </row>
    <row r="58" spans="1:21" ht="15" x14ac:dyDescent="0.25">
      <c r="A58" s="58" t="s">
        <v>54</v>
      </c>
      <c r="B58" s="59" t="s">
        <v>54</v>
      </c>
      <c r="C58" s="60" t="s">
        <v>62</v>
      </c>
      <c r="D58" s="61" t="s">
        <v>54</v>
      </c>
      <c r="E58" s="61" t="s">
        <v>54</v>
      </c>
      <c r="F58" s="62" t="s">
        <v>54</v>
      </c>
      <c r="G58" s="63" t="s">
        <v>54</v>
      </c>
      <c r="H58" s="64"/>
      <c r="I58" s="65" t="s">
        <v>62</v>
      </c>
      <c r="J58" s="61" t="s">
        <v>54</v>
      </c>
      <c r="K58" s="61" t="s">
        <v>54</v>
      </c>
      <c r="L58" s="62" t="s">
        <v>54</v>
      </c>
      <c r="M58" s="66" t="s">
        <v>54</v>
      </c>
      <c r="N58" s="67"/>
      <c r="O58" s="68" t="s">
        <v>54</v>
      </c>
      <c r="P58" s="69" t="str">
        <f t="shared" si="0"/>
        <v/>
      </c>
      <c r="Q58" s="70" t="s">
        <v>54</v>
      </c>
      <c r="R58" s="70" t="s">
        <v>54</v>
      </c>
      <c r="S58" s="71" t="s">
        <v>54</v>
      </c>
      <c r="T58" s="1"/>
      <c r="U58" s="1"/>
    </row>
    <row r="59" spans="1:21" ht="15" x14ac:dyDescent="0.25">
      <c r="A59" s="58" t="s">
        <v>54</v>
      </c>
      <c r="B59" s="59" t="s">
        <v>54</v>
      </c>
      <c r="C59" s="60" t="s">
        <v>62</v>
      </c>
      <c r="D59" s="61" t="s">
        <v>54</v>
      </c>
      <c r="E59" s="61" t="s">
        <v>54</v>
      </c>
      <c r="F59" s="62" t="s">
        <v>54</v>
      </c>
      <c r="G59" s="63" t="s">
        <v>54</v>
      </c>
      <c r="H59" s="64"/>
      <c r="I59" s="65" t="s">
        <v>62</v>
      </c>
      <c r="J59" s="61" t="s">
        <v>54</v>
      </c>
      <c r="K59" s="61" t="s">
        <v>54</v>
      </c>
      <c r="L59" s="62" t="s">
        <v>54</v>
      </c>
      <c r="M59" s="66" t="s">
        <v>54</v>
      </c>
      <c r="N59" s="67"/>
      <c r="O59" s="68" t="s">
        <v>54</v>
      </c>
      <c r="P59" s="69" t="str">
        <f t="shared" si="0"/>
        <v/>
      </c>
      <c r="Q59" s="70" t="s">
        <v>54</v>
      </c>
      <c r="R59" s="70" t="s">
        <v>54</v>
      </c>
      <c r="S59" s="71" t="s">
        <v>54</v>
      </c>
      <c r="T59" s="1"/>
      <c r="U59" s="1"/>
    </row>
    <row r="60" spans="1:21" ht="15" x14ac:dyDescent="0.25">
      <c r="A60" s="58" t="s">
        <v>54</v>
      </c>
      <c r="B60" s="59" t="s">
        <v>54</v>
      </c>
      <c r="C60" s="60" t="s">
        <v>62</v>
      </c>
      <c r="D60" s="61" t="s">
        <v>54</v>
      </c>
      <c r="E60" s="61" t="s">
        <v>54</v>
      </c>
      <c r="F60" s="62" t="s">
        <v>54</v>
      </c>
      <c r="G60" s="63" t="s">
        <v>54</v>
      </c>
      <c r="H60" s="64"/>
      <c r="I60" s="65" t="s">
        <v>62</v>
      </c>
      <c r="J60" s="61" t="s">
        <v>54</v>
      </c>
      <c r="K60" s="61" t="s">
        <v>54</v>
      </c>
      <c r="L60" s="62" t="s">
        <v>54</v>
      </c>
      <c r="M60" s="66" t="s">
        <v>54</v>
      </c>
      <c r="N60" s="67"/>
      <c r="O60" s="68" t="s">
        <v>54</v>
      </c>
      <c r="P60" s="69" t="str">
        <f t="shared" si="0"/>
        <v/>
      </c>
      <c r="Q60" s="70" t="s">
        <v>54</v>
      </c>
      <c r="R60" s="70" t="s">
        <v>54</v>
      </c>
      <c r="S60" s="71" t="s">
        <v>54</v>
      </c>
      <c r="T60" s="1"/>
      <c r="U60" s="1"/>
    </row>
    <row r="61" spans="1:21" ht="15" x14ac:dyDescent="0.25">
      <c r="A61" s="58" t="s">
        <v>54</v>
      </c>
      <c r="B61" s="59" t="s">
        <v>54</v>
      </c>
      <c r="C61" s="60" t="s">
        <v>62</v>
      </c>
      <c r="D61" s="61" t="s">
        <v>54</v>
      </c>
      <c r="E61" s="61" t="s">
        <v>54</v>
      </c>
      <c r="F61" s="62" t="s">
        <v>54</v>
      </c>
      <c r="G61" s="63" t="s">
        <v>54</v>
      </c>
      <c r="H61" s="64"/>
      <c r="I61" s="65" t="s">
        <v>62</v>
      </c>
      <c r="J61" s="61" t="s">
        <v>54</v>
      </c>
      <c r="K61" s="61" t="s">
        <v>54</v>
      </c>
      <c r="L61" s="62" t="s">
        <v>54</v>
      </c>
      <c r="M61" s="66" t="s">
        <v>54</v>
      </c>
      <c r="N61" s="67"/>
      <c r="O61" s="68" t="s">
        <v>54</v>
      </c>
      <c r="P61" s="69" t="str">
        <f t="shared" si="0"/>
        <v/>
      </c>
      <c r="Q61" s="70" t="s">
        <v>54</v>
      </c>
      <c r="R61" s="70" t="s">
        <v>54</v>
      </c>
      <c r="S61" s="71" t="s">
        <v>54</v>
      </c>
      <c r="T61" s="1"/>
      <c r="U61" s="1"/>
    </row>
    <row r="62" spans="1:21" ht="15" x14ac:dyDescent="0.25">
      <c r="A62" s="58" t="s">
        <v>54</v>
      </c>
      <c r="B62" s="59" t="s">
        <v>54</v>
      </c>
      <c r="C62" s="60" t="s">
        <v>62</v>
      </c>
      <c r="D62" s="61" t="s">
        <v>54</v>
      </c>
      <c r="E62" s="61" t="s">
        <v>54</v>
      </c>
      <c r="F62" s="62" t="s">
        <v>54</v>
      </c>
      <c r="G62" s="63" t="s">
        <v>54</v>
      </c>
      <c r="H62" s="64"/>
      <c r="I62" s="65" t="s">
        <v>62</v>
      </c>
      <c r="J62" s="61" t="s">
        <v>54</v>
      </c>
      <c r="K62" s="61" t="s">
        <v>54</v>
      </c>
      <c r="L62" s="62" t="s">
        <v>54</v>
      </c>
      <c r="M62" s="66" t="s">
        <v>54</v>
      </c>
      <c r="N62" s="67"/>
      <c r="O62" s="68" t="s">
        <v>54</v>
      </c>
      <c r="P62" s="69" t="str">
        <f t="shared" si="0"/>
        <v/>
      </c>
      <c r="Q62" s="70" t="s">
        <v>54</v>
      </c>
      <c r="R62" s="70" t="s">
        <v>54</v>
      </c>
      <c r="S62" s="71" t="s">
        <v>54</v>
      </c>
      <c r="T62" s="1"/>
      <c r="U62" s="1"/>
    </row>
    <row r="63" spans="1:21" ht="15" x14ac:dyDescent="0.25">
      <c r="A63" s="58" t="s">
        <v>54</v>
      </c>
      <c r="B63" s="59" t="s">
        <v>54</v>
      </c>
      <c r="C63" s="60" t="s">
        <v>62</v>
      </c>
      <c r="D63" s="61" t="s">
        <v>54</v>
      </c>
      <c r="E63" s="61" t="s">
        <v>54</v>
      </c>
      <c r="F63" s="62" t="s">
        <v>54</v>
      </c>
      <c r="G63" s="63" t="s">
        <v>54</v>
      </c>
      <c r="H63" s="64"/>
      <c r="I63" s="65" t="s">
        <v>62</v>
      </c>
      <c r="J63" s="61" t="s">
        <v>54</v>
      </c>
      <c r="K63" s="61" t="s">
        <v>54</v>
      </c>
      <c r="L63" s="62" t="s">
        <v>54</v>
      </c>
      <c r="M63" s="66" t="s">
        <v>54</v>
      </c>
      <c r="N63" s="67"/>
      <c r="O63" s="68" t="s">
        <v>54</v>
      </c>
      <c r="P63" s="69" t="str">
        <f t="shared" si="0"/>
        <v/>
      </c>
      <c r="Q63" s="70" t="s">
        <v>54</v>
      </c>
      <c r="R63" s="70" t="s">
        <v>54</v>
      </c>
      <c r="S63" s="71" t="s">
        <v>54</v>
      </c>
      <c r="T63" s="1"/>
      <c r="U63" s="1"/>
    </row>
    <row r="64" spans="1:21" ht="15" x14ac:dyDescent="0.25">
      <c r="A64" s="58" t="s">
        <v>54</v>
      </c>
      <c r="B64" s="59" t="s">
        <v>54</v>
      </c>
      <c r="C64" s="60" t="s">
        <v>62</v>
      </c>
      <c r="D64" s="61" t="s">
        <v>54</v>
      </c>
      <c r="E64" s="61" t="s">
        <v>54</v>
      </c>
      <c r="F64" s="62" t="s">
        <v>54</v>
      </c>
      <c r="G64" s="63" t="s">
        <v>54</v>
      </c>
      <c r="H64" s="64"/>
      <c r="I64" s="65" t="s">
        <v>62</v>
      </c>
      <c r="J64" s="61" t="s">
        <v>54</v>
      </c>
      <c r="K64" s="61" t="s">
        <v>54</v>
      </c>
      <c r="L64" s="62" t="s">
        <v>54</v>
      </c>
      <c r="M64" s="66" t="s">
        <v>54</v>
      </c>
      <c r="N64" s="67"/>
      <c r="O64" s="68" t="s">
        <v>54</v>
      </c>
      <c r="P64" s="69" t="str">
        <f t="shared" si="0"/>
        <v/>
      </c>
      <c r="Q64" s="70" t="s">
        <v>54</v>
      </c>
      <c r="R64" s="70" t="s">
        <v>54</v>
      </c>
      <c r="S64" s="71" t="s">
        <v>54</v>
      </c>
      <c r="T64" s="1"/>
      <c r="U64" s="1"/>
    </row>
    <row r="65" spans="1:21" ht="15" x14ac:dyDescent="0.25">
      <c r="A65" s="58" t="s">
        <v>54</v>
      </c>
      <c r="B65" s="59" t="s">
        <v>54</v>
      </c>
      <c r="C65" s="60" t="s">
        <v>62</v>
      </c>
      <c r="D65" s="61" t="s">
        <v>54</v>
      </c>
      <c r="E65" s="61" t="s">
        <v>54</v>
      </c>
      <c r="F65" s="62" t="s">
        <v>54</v>
      </c>
      <c r="G65" s="63" t="s">
        <v>54</v>
      </c>
      <c r="H65" s="64"/>
      <c r="I65" s="65" t="s">
        <v>62</v>
      </c>
      <c r="J65" s="61" t="s">
        <v>54</v>
      </c>
      <c r="K65" s="61" t="s">
        <v>54</v>
      </c>
      <c r="L65" s="62" t="s">
        <v>54</v>
      </c>
      <c r="M65" s="66" t="s">
        <v>54</v>
      </c>
      <c r="N65" s="67"/>
      <c r="O65" s="68" t="s">
        <v>54</v>
      </c>
      <c r="P65" s="69" t="str">
        <f t="shared" si="0"/>
        <v/>
      </c>
      <c r="Q65" s="70" t="s">
        <v>54</v>
      </c>
      <c r="R65" s="70" t="s">
        <v>54</v>
      </c>
      <c r="S65" s="71" t="s">
        <v>54</v>
      </c>
      <c r="T65" s="1"/>
      <c r="U65" s="1"/>
    </row>
    <row r="66" spans="1:21" ht="15" x14ac:dyDescent="0.25">
      <c r="A66" s="58" t="s">
        <v>54</v>
      </c>
      <c r="B66" s="59" t="s">
        <v>54</v>
      </c>
      <c r="C66" s="60" t="s">
        <v>62</v>
      </c>
      <c r="D66" s="61" t="s">
        <v>54</v>
      </c>
      <c r="E66" s="61" t="s">
        <v>54</v>
      </c>
      <c r="F66" s="62" t="s">
        <v>54</v>
      </c>
      <c r="G66" s="63" t="s">
        <v>54</v>
      </c>
      <c r="H66" s="64"/>
      <c r="I66" s="65" t="s">
        <v>62</v>
      </c>
      <c r="J66" s="61" t="s">
        <v>54</v>
      </c>
      <c r="K66" s="61" t="s">
        <v>54</v>
      </c>
      <c r="L66" s="62" t="s">
        <v>54</v>
      </c>
      <c r="M66" s="66" t="s">
        <v>54</v>
      </c>
      <c r="N66" s="67"/>
      <c r="O66" s="68" t="s">
        <v>54</v>
      </c>
      <c r="P66" s="69" t="str">
        <f t="shared" si="0"/>
        <v/>
      </c>
      <c r="Q66" s="70" t="s">
        <v>54</v>
      </c>
      <c r="R66" s="70" t="s">
        <v>54</v>
      </c>
      <c r="S66" s="71" t="s">
        <v>54</v>
      </c>
      <c r="T66" s="1"/>
      <c r="U66" s="1"/>
    </row>
    <row r="67" spans="1:21" ht="15" x14ac:dyDescent="0.25">
      <c r="A67" s="58" t="s">
        <v>54</v>
      </c>
      <c r="B67" s="59" t="s">
        <v>54</v>
      </c>
      <c r="C67" s="60" t="s">
        <v>62</v>
      </c>
      <c r="D67" s="61" t="s">
        <v>54</v>
      </c>
      <c r="E67" s="61" t="s">
        <v>54</v>
      </c>
      <c r="F67" s="62" t="s">
        <v>54</v>
      </c>
      <c r="G67" s="63" t="s">
        <v>54</v>
      </c>
      <c r="H67" s="64"/>
      <c r="I67" s="65" t="s">
        <v>62</v>
      </c>
      <c r="J67" s="61" t="s">
        <v>54</v>
      </c>
      <c r="K67" s="61" t="s">
        <v>54</v>
      </c>
      <c r="L67" s="62" t="s">
        <v>54</v>
      </c>
      <c r="M67" s="66" t="s">
        <v>54</v>
      </c>
      <c r="N67" s="67"/>
      <c r="O67" s="68" t="s">
        <v>54</v>
      </c>
      <c r="P67" s="69" t="str">
        <f t="shared" si="0"/>
        <v/>
      </c>
      <c r="Q67" s="70" t="s">
        <v>54</v>
      </c>
      <c r="R67" s="70" t="s">
        <v>54</v>
      </c>
      <c r="S67" s="71" t="s">
        <v>54</v>
      </c>
      <c r="T67" s="1"/>
      <c r="U67" s="1"/>
    </row>
    <row r="68" spans="1:21" ht="15" x14ac:dyDescent="0.25">
      <c r="A68" s="58" t="s">
        <v>54</v>
      </c>
      <c r="B68" s="59" t="s">
        <v>54</v>
      </c>
      <c r="C68" s="60" t="s">
        <v>62</v>
      </c>
      <c r="D68" s="61" t="s">
        <v>54</v>
      </c>
      <c r="E68" s="61" t="s">
        <v>54</v>
      </c>
      <c r="F68" s="62" t="s">
        <v>54</v>
      </c>
      <c r="G68" s="63" t="s">
        <v>54</v>
      </c>
      <c r="H68" s="64"/>
      <c r="I68" s="65" t="s">
        <v>62</v>
      </c>
      <c r="J68" s="61" t="s">
        <v>54</v>
      </c>
      <c r="K68" s="61" t="s">
        <v>54</v>
      </c>
      <c r="L68" s="62" t="s">
        <v>54</v>
      </c>
      <c r="M68" s="66" t="s">
        <v>54</v>
      </c>
      <c r="N68" s="67"/>
      <c r="O68" s="68" t="s">
        <v>54</v>
      </c>
      <c r="P68" s="69" t="str">
        <f t="shared" si="0"/>
        <v/>
      </c>
      <c r="Q68" s="70" t="s">
        <v>54</v>
      </c>
      <c r="R68" s="70" t="s">
        <v>54</v>
      </c>
      <c r="S68" s="71" t="s">
        <v>54</v>
      </c>
      <c r="T68" s="1"/>
      <c r="U68" s="1"/>
    </row>
    <row r="69" spans="1:21" ht="15" x14ac:dyDescent="0.25">
      <c r="A69" s="58" t="s">
        <v>54</v>
      </c>
      <c r="B69" s="59" t="s">
        <v>54</v>
      </c>
      <c r="C69" s="60" t="s">
        <v>62</v>
      </c>
      <c r="D69" s="61" t="s">
        <v>54</v>
      </c>
      <c r="E69" s="61" t="s">
        <v>54</v>
      </c>
      <c r="F69" s="62" t="s">
        <v>54</v>
      </c>
      <c r="G69" s="63" t="s">
        <v>54</v>
      </c>
      <c r="H69" s="64"/>
      <c r="I69" s="65" t="s">
        <v>62</v>
      </c>
      <c r="J69" s="61" t="s">
        <v>54</v>
      </c>
      <c r="K69" s="61" t="s">
        <v>54</v>
      </c>
      <c r="L69" s="62" t="s">
        <v>54</v>
      </c>
      <c r="M69" s="66" t="s">
        <v>54</v>
      </c>
      <c r="N69" s="67"/>
      <c r="O69" s="68" t="s">
        <v>54</v>
      </c>
      <c r="P69" s="69" t="str">
        <f t="shared" si="0"/>
        <v/>
      </c>
      <c r="Q69" s="70" t="s">
        <v>54</v>
      </c>
      <c r="R69" s="70" t="s">
        <v>54</v>
      </c>
      <c r="S69" s="71" t="s">
        <v>54</v>
      </c>
      <c r="T69" s="1"/>
      <c r="U69" s="1"/>
    </row>
    <row r="70" spans="1:21" ht="15" x14ac:dyDescent="0.25">
      <c r="A70" s="58" t="s">
        <v>54</v>
      </c>
      <c r="B70" s="59" t="s">
        <v>54</v>
      </c>
      <c r="C70" s="60" t="s">
        <v>62</v>
      </c>
      <c r="D70" s="61" t="s">
        <v>54</v>
      </c>
      <c r="E70" s="61" t="s">
        <v>54</v>
      </c>
      <c r="F70" s="62" t="s">
        <v>54</v>
      </c>
      <c r="G70" s="63" t="s">
        <v>54</v>
      </c>
      <c r="H70" s="64"/>
      <c r="I70" s="65" t="s">
        <v>62</v>
      </c>
      <c r="J70" s="61" t="s">
        <v>54</v>
      </c>
      <c r="K70" s="61" t="s">
        <v>54</v>
      </c>
      <c r="L70" s="62" t="s">
        <v>54</v>
      </c>
      <c r="M70" s="66" t="s">
        <v>54</v>
      </c>
      <c r="N70" s="67"/>
      <c r="O70" s="68" t="s">
        <v>54</v>
      </c>
      <c r="P70" s="69" t="str">
        <f t="shared" si="0"/>
        <v/>
      </c>
      <c r="Q70" s="70" t="s">
        <v>54</v>
      </c>
      <c r="R70" s="70" t="s">
        <v>54</v>
      </c>
      <c r="S70" s="71" t="s">
        <v>54</v>
      </c>
      <c r="T70" s="1"/>
      <c r="U70" s="1"/>
    </row>
    <row r="71" spans="1:21" ht="15" x14ac:dyDescent="0.25">
      <c r="A71" s="58" t="s">
        <v>54</v>
      </c>
      <c r="B71" s="59" t="s">
        <v>54</v>
      </c>
      <c r="C71" s="60" t="s">
        <v>62</v>
      </c>
      <c r="D71" s="61" t="s">
        <v>54</v>
      </c>
      <c r="E71" s="61" t="s">
        <v>54</v>
      </c>
      <c r="F71" s="62" t="s">
        <v>54</v>
      </c>
      <c r="G71" s="63" t="s">
        <v>54</v>
      </c>
      <c r="H71" s="64"/>
      <c r="I71" s="65" t="s">
        <v>62</v>
      </c>
      <c r="J71" s="61" t="s">
        <v>54</v>
      </c>
      <c r="K71" s="61" t="s">
        <v>54</v>
      </c>
      <c r="L71" s="62" t="s">
        <v>54</v>
      </c>
      <c r="M71" s="66" t="s">
        <v>54</v>
      </c>
      <c r="N71" s="67"/>
      <c r="O71" s="68" t="s">
        <v>54</v>
      </c>
      <c r="P71" s="69" t="str">
        <f t="shared" si="0"/>
        <v/>
      </c>
      <c r="Q71" s="70" t="s">
        <v>54</v>
      </c>
      <c r="R71" s="70" t="s">
        <v>54</v>
      </c>
      <c r="S71" s="71" t="s">
        <v>54</v>
      </c>
      <c r="T71" s="1"/>
      <c r="U71" s="1"/>
    </row>
    <row r="72" spans="1:21" ht="15" x14ac:dyDescent="0.25">
      <c r="A72" s="58" t="s">
        <v>54</v>
      </c>
      <c r="B72" s="59" t="s">
        <v>54</v>
      </c>
      <c r="C72" s="60" t="s">
        <v>62</v>
      </c>
      <c r="D72" s="61" t="s">
        <v>54</v>
      </c>
      <c r="E72" s="61" t="s">
        <v>54</v>
      </c>
      <c r="F72" s="62" t="s">
        <v>54</v>
      </c>
      <c r="G72" s="63" t="s">
        <v>54</v>
      </c>
      <c r="H72" s="64"/>
      <c r="I72" s="65" t="s">
        <v>62</v>
      </c>
      <c r="J72" s="61" t="s">
        <v>54</v>
      </c>
      <c r="K72" s="61" t="s">
        <v>54</v>
      </c>
      <c r="L72" s="62" t="s">
        <v>54</v>
      </c>
      <c r="M72" s="66" t="s">
        <v>54</v>
      </c>
      <c r="N72" s="67"/>
      <c r="O72" s="68" t="s">
        <v>54</v>
      </c>
      <c r="P72" s="69" t="str">
        <f t="shared" si="0"/>
        <v/>
      </c>
      <c r="Q72" s="70" t="s">
        <v>54</v>
      </c>
      <c r="R72" s="70" t="s">
        <v>54</v>
      </c>
      <c r="S72" s="71" t="s">
        <v>54</v>
      </c>
      <c r="T72" s="1"/>
      <c r="U72" s="1"/>
    </row>
    <row r="73" spans="1:21" ht="15" x14ac:dyDescent="0.25">
      <c r="A73" s="58" t="s">
        <v>54</v>
      </c>
      <c r="B73" s="59" t="s">
        <v>54</v>
      </c>
      <c r="C73" s="60" t="s">
        <v>62</v>
      </c>
      <c r="D73" s="61" t="s">
        <v>54</v>
      </c>
      <c r="E73" s="61" t="s">
        <v>54</v>
      </c>
      <c r="F73" s="62" t="s">
        <v>54</v>
      </c>
      <c r="G73" s="63" t="s">
        <v>54</v>
      </c>
      <c r="H73" s="64"/>
      <c r="I73" s="65" t="s">
        <v>62</v>
      </c>
      <c r="J73" s="61" t="s">
        <v>54</v>
      </c>
      <c r="K73" s="61" t="s">
        <v>54</v>
      </c>
      <c r="L73" s="62" t="s">
        <v>54</v>
      </c>
      <c r="M73" s="66" t="s">
        <v>54</v>
      </c>
      <c r="N73" s="67"/>
      <c r="O73" s="68" t="s">
        <v>54</v>
      </c>
      <c r="P73" s="69" t="str">
        <f t="shared" si="0"/>
        <v/>
      </c>
      <c r="Q73" s="70" t="s">
        <v>54</v>
      </c>
      <c r="R73" s="70" t="s">
        <v>54</v>
      </c>
      <c r="S73" s="71" t="s">
        <v>54</v>
      </c>
      <c r="T73" s="1"/>
      <c r="U73" s="1"/>
    </row>
    <row r="74" spans="1:21" ht="15" x14ac:dyDescent="0.25">
      <c r="A74" s="58" t="s">
        <v>54</v>
      </c>
      <c r="B74" s="59" t="s">
        <v>54</v>
      </c>
      <c r="C74" s="60" t="s">
        <v>62</v>
      </c>
      <c r="D74" s="61" t="s">
        <v>54</v>
      </c>
      <c r="E74" s="61" t="s">
        <v>54</v>
      </c>
      <c r="F74" s="62" t="s">
        <v>54</v>
      </c>
      <c r="G74" s="63" t="s">
        <v>54</v>
      </c>
      <c r="H74" s="64"/>
      <c r="I74" s="65" t="s">
        <v>62</v>
      </c>
      <c r="J74" s="61" t="s">
        <v>54</v>
      </c>
      <c r="K74" s="61" t="s">
        <v>54</v>
      </c>
      <c r="L74" s="62" t="s">
        <v>54</v>
      </c>
      <c r="M74" s="66" t="s">
        <v>54</v>
      </c>
      <c r="N74" s="67"/>
      <c r="O74" s="68" t="s">
        <v>54</v>
      </c>
      <c r="P74" s="69" t="str">
        <f t="shared" si="0"/>
        <v/>
      </c>
      <c r="Q74" s="70" t="s">
        <v>54</v>
      </c>
      <c r="R74" s="70" t="s">
        <v>54</v>
      </c>
      <c r="S74" s="71" t="s">
        <v>54</v>
      </c>
      <c r="T74" s="1"/>
      <c r="U74" s="1"/>
    </row>
    <row r="75" spans="1:21" ht="15" x14ac:dyDescent="0.25">
      <c r="A75" s="58" t="s">
        <v>54</v>
      </c>
      <c r="B75" s="59" t="s">
        <v>54</v>
      </c>
      <c r="C75" s="60" t="s">
        <v>62</v>
      </c>
      <c r="D75" s="61" t="s">
        <v>54</v>
      </c>
      <c r="E75" s="61" t="s">
        <v>54</v>
      </c>
      <c r="F75" s="62" t="s">
        <v>54</v>
      </c>
      <c r="G75" s="63" t="s">
        <v>54</v>
      </c>
      <c r="H75" s="64"/>
      <c r="I75" s="65" t="s">
        <v>62</v>
      </c>
      <c r="J75" s="61" t="s">
        <v>54</v>
      </c>
      <c r="K75" s="61" t="s">
        <v>54</v>
      </c>
      <c r="L75" s="62" t="s">
        <v>54</v>
      </c>
      <c r="M75" s="66" t="s">
        <v>54</v>
      </c>
      <c r="N75" s="67"/>
      <c r="O75" s="68" t="s">
        <v>54</v>
      </c>
      <c r="P75" s="69" t="str">
        <f t="shared" si="0"/>
        <v/>
      </c>
      <c r="Q75" s="70" t="s">
        <v>54</v>
      </c>
      <c r="R75" s="70" t="s">
        <v>54</v>
      </c>
      <c r="S75" s="71" t="s">
        <v>54</v>
      </c>
      <c r="T75" s="1"/>
      <c r="U75" s="1"/>
    </row>
    <row r="76" spans="1:21" ht="15" x14ac:dyDescent="0.25">
      <c r="A76" s="58" t="s">
        <v>54</v>
      </c>
      <c r="B76" s="59" t="s">
        <v>54</v>
      </c>
      <c r="C76" s="60" t="s">
        <v>62</v>
      </c>
      <c r="D76" s="61" t="s">
        <v>54</v>
      </c>
      <c r="E76" s="61" t="s">
        <v>54</v>
      </c>
      <c r="F76" s="62" t="s">
        <v>54</v>
      </c>
      <c r="G76" s="63" t="s">
        <v>54</v>
      </c>
      <c r="H76" s="64"/>
      <c r="I76" s="65" t="s">
        <v>62</v>
      </c>
      <c r="J76" s="61" t="s">
        <v>54</v>
      </c>
      <c r="K76" s="61" t="s">
        <v>54</v>
      </c>
      <c r="L76" s="62" t="s">
        <v>54</v>
      </c>
      <c r="M76" s="66" t="s">
        <v>54</v>
      </c>
      <c r="N76" s="67"/>
      <c r="O76" s="68" t="s">
        <v>54</v>
      </c>
      <c r="P76" s="69" t="str">
        <f t="shared" si="0"/>
        <v/>
      </c>
      <c r="Q76" s="70" t="s">
        <v>54</v>
      </c>
      <c r="R76" s="70" t="s">
        <v>54</v>
      </c>
      <c r="S76" s="71" t="s">
        <v>54</v>
      </c>
      <c r="T76" s="1"/>
      <c r="U76" s="1"/>
    </row>
    <row r="77" spans="1:21" ht="15" x14ac:dyDescent="0.25">
      <c r="A77" s="58" t="s">
        <v>54</v>
      </c>
      <c r="B77" s="59" t="s">
        <v>54</v>
      </c>
      <c r="C77" s="60" t="s">
        <v>62</v>
      </c>
      <c r="D77" s="61" t="s">
        <v>54</v>
      </c>
      <c r="E77" s="61" t="s">
        <v>54</v>
      </c>
      <c r="F77" s="62" t="s">
        <v>54</v>
      </c>
      <c r="G77" s="63" t="s">
        <v>54</v>
      </c>
      <c r="H77" s="64"/>
      <c r="I77" s="65" t="s">
        <v>62</v>
      </c>
      <c r="J77" s="61" t="s">
        <v>54</v>
      </c>
      <c r="K77" s="61" t="s">
        <v>54</v>
      </c>
      <c r="L77" s="62" t="s">
        <v>54</v>
      </c>
      <c r="M77" s="66" t="s">
        <v>54</v>
      </c>
      <c r="N77" s="67"/>
      <c r="O77" s="68" t="s">
        <v>54</v>
      </c>
      <c r="P77" s="69" t="str">
        <f t="shared" si="0"/>
        <v/>
      </c>
      <c r="Q77" s="70" t="s">
        <v>54</v>
      </c>
      <c r="R77" s="70" t="s">
        <v>54</v>
      </c>
      <c r="S77" s="71" t="s">
        <v>54</v>
      </c>
      <c r="T77" s="1"/>
      <c r="U77" s="1"/>
    </row>
    <row r="78" spans="1:21" ht="15" x14ac:dyDescent="0.25">
      <c r="A78" s="58" t="s">
        <v>54</v>
      </c>
      <c r="B78" s="59" t="s">
        <v>54</v>
      </c>
      <c r="C78" s="60" t="s">
        <v>62</v>
      </c>
      <c r="D78" s="61" t="s">
        <v>54</v>
      </c>
      <c r="E78" s="61" t="s">
        <v>54</v>
      </c>
      <c r="F78" s="62" t="s">
        <v>54</v>
      </c>
      <c r="G78" s="63" t="s">
        <v>54</v>
      </c>
      <c r="H78" s="64"/>
      <c r="I78" s="65" t="s">
        <v>62</v>
      </c>
      <c r="J78" s="61" t="s">
        <v>54</v>
      </c>
      <c r="K78" s="61" t="s">
        <v>54</v>
      </c>
      <c r="L78" s="62" t="s">
        <v>54</v>
      </c>
      <c r="M78" s="66" t="s">
        <v>54</v>
      </c>
      <c r="N78" s="67"/>
      <c r="O78" s="68" t="s">
        <v>54</v>
      </c>
      <c r="P78" s="69" t="str">
        <f t="shared" si="0"/>
        <v/>
      </c>
      <c r="Q78" s="70" t="s">
        <v>54</v>
      </c>
      <c r="R78" s="70" t="s">
        <v>54</v>
      </c>
      <c r="S78" s="71" t="s">
        <v>54</v>
      </c>
      <c r="T78" s="1"/>
      <c r="U78" s="1"/>
    </row>
    <row r="79" spans="1:21" ht="15" x14ac:dyDescent="0.25">
      <c r="A79" s="58" t="s">
        <v>54</v>
      </c>
      <c r="B79" s="59" t="s">
        <v>54</v>
      </c>
      <c r="C79" s="60" t="s">
        <v>62</v>
      </c>
      <c r="D79" s="61" t="s">
        <v>54</v>
      </c>
      <c r="E79" s="61" t="s">
        <v>54</v>
      </c>
      <c r="F79" s="62" t="s">
        <v>54</v>
      </c>
      <c r="G79" s="63" t="s">
        <v>54</v>
      </c>
      <c r="H79" s="64"/>
      <c r="I79" s="65" t="s">
        <v>62</v>
      </c>
      <c r="J79" s="61" t="s">
        <v>54</v>
      </c>
      <c r="K79" s="61" t="s">
        <v>54</v>
      </c>
      <c r="L79" s="62" t="s">
        <v>54</v>
      </c>
      <c r="M79" s="66" t="s">
        <v>54</v>
      </c>
      <c r="N79" s="67"/>
      <c r="O79" s="68" t="s">
        <v>54</v>
      </c>
      <c r="P79" s="69" t="str">
        <f t="shared" si="0"/>
        <v/>
      </c>
      <c r="Q79" s="70" t="s">
        <v>54</v>
      </c>
      <c r="R79" s="70" t="s">
        <v>54</v>
      </c>
      <c r="S79" s="71" t="s">
        <v>54</v>
      </c>
      <c r="T79" s="1"/>
      <c r="U79" s="1"/>
    </row>
    <row r="80" spans="1:21" ht="15" x14ac:dyDescent="0.25">
      <c r="A80" s="58" t="s">
        <v>54</v>
      </c>
      <c r="B80" s="59" t="s">
        <v>54</v>
      </c>
      <c r="C80" s="60" t="s">
        <v>62</v>
      </c>
      <c r="D80" s="61" t="s">
        <v>54</v>
      </c>
      <c r="E80" s="61" t="s">
        <v>54</v>
      </c>
      <c r="F80" s="62" t="s">
        <v>54</v>
      </c>
      <c r="G80" s="63" t="s">
        <v>54</v>
      </c>
      <c r="H80" s="64"/>
      <c r="I80" s="65" t="s">
        <v>62</v>
      </c>
      <c r="J80" s="61" t="s">
        <v>54</v>
      </c>
      <c r="K80" s="61" t="s">
        <v>54</v>
      </c>
      <c r="L80" s="62" t="s">
        <v>54</v>
      </c>
      <c r="M80" s="66" t="s">
        <v>54</v>
      </c>
      <c r="N80" s="67"/>
      <c r="O80" s="68" t="s">
        <v>54</v>
      </c>
      <c r="P80" s="69" t="str">
        <f t="shared" si="0"/>
        <v/>
      </c>
      <c r="Q80" s="70" t="s">
        <v>54</v>
      </c>
      <c r="R80" s="70" t="s">
        <v>54</v>
      </c>
      <c r="S80" s="71" t="s">
        <v>54</v>
      </c>
      <c r="T80" s="1"/>
      <c r="U80" s="1"/>
    </row>
    <row r="81" spans="1:21" ht="15" x14ac:dyDescent="0.25">
      <c r="A81" s="58" t="s">
        <v>54</v>
      </c>
      <c r="B81" s="59" t="s">
        <v>54</v>
      </c>
      <c r="C81" s="60" t="s">
        <v>62</v>
      </c>
      <c r="D81" s="61" t="s">
        <v>54</v>
      </c>
      <c r="E81" s="61" t="s">
        <v>54</v>
      </c>
      <c r="F81" s="62" t="s">
        <v>54</v>
      </c>
      <c r="G81" s="63" t="s">
        <v>54</v>
      </c>
      <c r="H81" s="64"/>
      <c r="I81" s="65" t="s">
        <v>62</v>
      </c>
      <c r="J81" s="61" t="s">
        <v>54</v>
      </c>
      <c r="K81" s="61" t="s">
        <v>54</v>
      </c>
      <c r="L81" s="62" t="s">
        <v>54</v>
      </c>
      <c r="M81" s="66" t="s">
        <v>54</v>
      </c>
      <c r="N81" s="67"/>
      <c r="O81" s="68" t="s">
        <v>54</v>
      </c>
      <c r="P81" s="69" t="str">
        <f t="shared" si="0"/>
        <v/>
      </c>
      <c r="Q81" s="70" t="s">
        <v>54</v>
      </c>
      <c r="R81" s="70" t="s">
        <v>54</v>
      </c>
      <c r="S81" s="71" t="s">
        <v>54</v>
      </c>
      <c r="T81" s="1"/>
      <c r="U81" s="1"/>
    </row>
    <row r="82" spans="1:21" ht="15" x14ac:dyDescent="0.25">
      <c r="A82" s="58" t="s">
        <v>54</v>
      </c>
      <c r="B82" s="59" t="s">
        <v>54</v>
      </c>
      <c r="C82" s="60" t="s">
        <v>62</v>
      </c>
      <c r="D82" s="61" t="s">
        <v>54</v>
      </c>
      <c r="E82" s="61" t="s">
        <v>54</v>
      </c>
      <c r="F82" s="62" t="s">
        <v>54</v>
      </c>
      <c r="G82" s="63" t="s">
        <v>54</v>
      </c>
      <c r="H82" s="64"/>
      <c r="I82" s="65" t="s">
        <v>62</v>
      </c>
      <c r="J82" s="61" t="s">
        <v>54</v>
      </c>
      <c r="K82" s="61" t="s">
        <v>54</v>
      </c>
      <c r="L82" s="62" t="s">
        <v>54</v>
      </c>
      <c r="M82" s="66" t="s">
        <v>54</v>
      </c>
      <c r="N82" s="67"/>
      <c r="O82" s="68" t="s">
        <v>54</v>
      </c>
      <c r="P82" s="69" t="str">
        <f t="shared" si="0"/>
        <v/>
      </c>
      <c r="Q82" s="70" t="s">
        <v>54</v>
      </c>
      <c r="R82" s="70" t="s">
        <v>54</v>
      </c>
      <c r="S82" s="71" t="s">
        <v>54</v>
      </c>
      <c r="T82" s="1"/>
      <c r="U82" s="1"/>
    </row>
    <row r="83" spans="1:21" ht="15" x14ac:dyDescent="0.25">
      <c r="A83" s="58" t="s">
        <v>54</v>
      </c>
      <c r="B83" s="59" t="s">
        <v>54</v>
      </c>
      <c r="C83" s="60" t="s">
        <v>62</v>
      </c>
      <c r="D83" s="61" t="s">
        <v>54</v>
      </c>
      <c r="E83" s="61" t="s">
        <v>54</v>
      </c>
      <c r="F83" s="62" t="s">
        <v>54</v>
      </c>
      <c r="G83" s="63" t="s">
        <v>54</v>
      </c>
      <c r="H83" s="64"/>
      <c r="I83" s="65" t="s">
        <v>62</v>
      </c>
      <c r="J83" s="61" t="s">
        <v>54</v>
      </c>
      <c r="K83" s="61" t="s">
        <v>54</v>
      </c>
      <c r="L83" s="62" t="s">
        <v>54</v>
      </c>
      <c r="M83" s="66" t="s">
        <v>54</v>
      </c>
      <c r="N83" s="67"/>
      <c r="O83" s="68" t="s">
        <v>54</v>
      </c>
      <c r="P83" s="69" t="str">
        <f t="shared" si="0"/>
        <v/>
      </c>
      <c r="Q83" s="70" t="s">
        <v>54</v>
      </c>
      <c r="R83" s="70" t="s">
        <v>54</v>
      </c>
      <c r="S83" s="71" t="s">
        <v>54</v>
      </c>
      <c r="T83" s="1"/>
      <c r="U83" s="1"/>
    </row>
    <row r="84" spans="1:21" ht="15" x14ac:dyDescent="0.25">
      <c r="A84" s="58" t="s">
        <v>54</v>
      </c>
      <c r="B84" s="59" t="s">
        <v>54</v>
      </c>
      <c r="C84" s="60" t="s">
        <v>62</v>
      </c>
      <c r="D84" s="61" t="s">
        <v>54</v>
      </c>
      <c r="E84" s="61" t="s">
        <v>54</v>
      </c>
      <c r="F84" s="62" t="s">
        <v>54</v>
      </c>
      <c r="G84" s="63" t="s">
        <v>54</v>
      </c>
      <c r="H84" s="64"/>
      <c r="I84" s="65" t="s">
        <v>62</v>
      </c>
      <c r="J84" s="61" t="s">
        <v>54</v>
      </c>
      <c r="K84" s="61" t="s">
        <v>54</v>
      </c>
      <c r="L84" s="62" t="s">
        <v>54</v>
      </c>
      <c r="M84" s="66" t="s">
        <v>54</v>
      </c>
      <c r="N84" s="67"/>
      <c r="O84" s="68" t="s">
        <v>54</v>
      </c>
      <c r="P84" s="69" t="str">
        <f t="shared" si="0"/>
        <v/>
      </c>
      <c r="Q84" s="70" t="s">
        <v>54</v>
      </c>
      <c r="R84" s="70" t="s">
        <v>54</v>
      </c>
      <c r="S84" s="71" t="s">
        <v>54</v>
      </c>
      <c r="T84" s="1"/>
      <c r="U84" s="1"/>
    </row>
    <row r="85" spans="1:21" ht="15" x14ac:dyDescent="0.25">
      <c r="A85" s="58" t="s">
        <v>54</v>
      </c>
      <c r="B85" s="59" t="s">
        <v>54</v>
      </c>
      <c r="C85" s="60" t="s">
        <v>62</v>
      </c>
      <c r="D85" s="61" t="s">
        <v>54</v>
      </c>
      <c r="E85" s="61" t="s">
        <v>54</v>
      </c>
      <c r="F85" s="62" t="s">
        <v>54</v>
      </c>
      <c r="G85" s="63" t="s">
        <v>54</v>
      </c>
      <c r="H85" s="64"/>
      <c r="I85" s="65" t="s">
        <v>62</v>
      </c>
      <c r="J85" s="61" t="s">
        <v>54</v>
      </c>
      <c r="K85" s="61" t="s">
        <v>54</v>
      </c>
      <c r="L85" s="62" t="s">
        <v>54</v>
      </c>
      <c r="M85" s="66" t="s">
        <v>54</v>
      </c>
      <c r="N85" s="67"/>
      <c r="O85" s="68" t="s">
        <v>54</v>
      </c>
      <c r="P85" s="69" t="str">
        <f t="shared" si="0"/>
        <v/>
      </c>
      <c r="Q85" s="70" t="s">
        <v>54</v>
      </c>
      <c r="R85" s="70" t="s">
        <v>54</v>
      </c>
      <c r="S85" s="71" t="s">
        <v>54</v>
      </c>
      <c r="T85" s="1"/>
      <c r="U85" s="1"/>
    </row>
    <row r="86" spans="1:21" ht="15" x14ac:dyDescent="0.25">
      <c r="A86" s="58" t="s">
        <v>54</v>
      </c>
      <c r="B86" s="59" t="s">
        <v>54</v>
      </c>
      <c r="C86" s="60" t="s">
        <v>62</v>
      </c>
      <c r="D86" s="61" t="s">
        <v>54</v>
      </c>
      <c r="E86" s="61" t="s">
        <v>54</v>
      </c>
      <c r="F86" s="62" t="s">
        <v>54</v>
      </c>
      <c r="G86" s="63" t="s">
        <v>54</v>
      </c>
      <c r="H86" s="64"/>
      <c r="I86" s="65" t="s">
        <v>62</v>
      </c>
      <c r="J86" s="61" t="s">
        <v>54</v>
      </c>
      <c r="K86" s="61" t="s">
        <v>54</v>
      </c>
      <c r="L86" s="62" t="s">
        <v>54</v>
      </c>
      <c r="M86" s="66" t="s">
        <v>54</v>
      </c>
      <c r="N86" s="67"/>
      <c r="O86" s="68" t="s">
        <v>54</v>
      </c>
      <c r="P86" s="69" t="str">
        <f t="shared" si="0"/>
        <v/>
      </c>
      <c r="Q86" s="70" t="s">
        <v>54</v>
      </c>
      <c r="R86" s="70" t="s">
        <v>54</v>
      </c>
      <c r="S86" s="71" t="s">
        <v>54</v>
      </c>
      <c r="T86" s="1"/>
      <c r="U86" s="1"/>
    </row>
    <row r="87" spans="1:21" ht="15" x14ac:dyDescent="0.25">
      <c r="A87" s="58" t="s">
        <v>54</v>
      </c>
      <c r="B87" s="59" t="s">
        <v>54</v>
      </c>
      <c r="C87" s="60" t="s">
        <v>62</v>
      </c>
      <c r="D87" s="61" t="s">
        <v>54</v>
      </c>
      <c r="E87" s="61" t="s">
        <v>54</v>
      </c>
      <c r="F87" s="62" t="s">
        <v>54</v>
      </c>
      <c r="G87" s="63" t="s">
        <v>54</v>
      </c>
      <c r="H87" s="64"/>
      <c r="I87" s="65" t="s">
        <v>62</v>
      </c>
      <c r="J87" s="61" t="s">
        <v>54</v>
      </c>
      <c r="K87" s="61" t="s">
        <v>54</v>
      </c>
      <c r="L87" s="62" t="s">
        <v>54</v>
      </c>
      <c r="M87" s="66" t="s">
        <v>54</v>
      </c>
      <c r="N87" s="67"/>
      <c r="O87" s="68" t="s">
        <v>54</v>
      </c>
      <c r="P87" s="69" t="str">
        <f t="shared" si="0"/>
        <v/>
      </c>
      <c r="Q87" s="70" t="s">
        <v>54</v>
      </c>
      <c r="R87" s="70" t="s">
        <v>54</v>
      </c>
      <c r="S87" s="71" t="s">
        <v>54</v>
      </c>
      <c r="T87" s="1"/>
      <c r="U87" s="1"/>
    </row>
    <row r="88" spans="1:21" ht="15" x14ac:dyDescent="0.25">
      <c r="A88" s="58" t="s">
        <v>54</v>
      </c>
      <c r="B88" s="59" t="s">
        <v>54</v>
      </c>
      <c r="C88" s="60" t="s">
        <v>62</v>
      </c>
      <c r="D88" s="61" t="s">
        <v>54</v>
      </c>
      <c r="E88" s="61" t="s">
        <v>54</v>
      </c>
      <c r="F88" s="62" t="s">
        <v>54</v>
      </c>
      <c r="G88" s="63" t="s">
        <v>54</v>
      </c>
      <c r="H88" s="64"/>
      <c r="I88" s="65" t="s">
        <v>62</v>
      </c>
      <c r="J88" s="61" t="s">
        <v>54</v>
      </c>
      <c r="K88" s="61" t="s">
        <v>54</v>
      </c>
      <c r="L88" s="62" t="s">
        <v>54</v>
      </c>
      <c r="M88" s="66" t="s">
        <v>54</v>
      </c>
      <c r="N88" s="67"/>
      <c r="O88" s="68" t="s">
        <v>54</v>
      </c>
      <c r="P88" s="69" t="str">
        <f t="shared" si="0"/>
        <v/>
      </c>
      <c r="Q88" s="70" t="s">
        <v>54</v>
      </c>
      <c r="R88" s="70" t="s">
        <v>54</v>
      </c>
      <c r="S88" s="71" t="s">
        <v>54</v>
      </c>
      <c r="T88" s="1"/>
      <c r="U88" s="1"/>
    </row>
    <row r="89" spans="1:21" ht="15" x14ac:dyDescent="0.25">
      <c r="A89" s="58" t="s">
        <v>54</v>
      </c>
      <c r="B89" s="59" t="s">
        <v>54</v>
      </c>
      <c r="C89" s="60" t="s">
        <v>62</v>
      </c>
      <c r="D89" s="61" t="s">
        <v>54</v>
      </c>
      <c r="E89" s="61" t="s">
        <v>54</v>
      </c>
      <c r="F89" s="62" t="s">
        <v>54</v>
      </c>
      <c r="G89" s="63" t="s">
        <v>54</v>
      </c>
      <c r="H89" s="64"/>
      <c r="I89" s="65" t="s">
        <v>62</v>
      </c>
      <c r="J89" s="61" t="s">
        <v>54</v>
      </c>
      <c r="K89" s="61" t="s">
        <v>54</v>
      </c>
      <c r="L89" s="62" t="s">
        <v>54</v>
      </c>
      <c r="M89" s="66" t="s">
        <v>54</v>
      </c>
      <c r="N89" s="67"/>
      <c r="O89" s="68" t="s">
        <v>54</v>
      </c>
      <c r="P89" s="69" t="str">
        <f t="shared" ref="P89:P94" si="1">IF(OR(D89="",D89="-",J89="",J89="-"),"",D89-J89)</f>
        <v/>
      </c>
      <c r="Q89" s="70" t="s">
        <v>54</v>
      </c>
      <c r="R89" s="70" t="s">
        <v>54</v>
      </c>
      <c r="S89" s="71" t="s">
        <v>54</v>
      </c>
      <c r="T89" s="1"/>
      <c r="U89" s="1"/>
    </row>
    <row r="90" spans="1:21" ht="15" x14ac:dyDescent="0.25">
      <c r="A90" s="58" t="s">
        <v>54</v>
      </c>
      <c r="B90" s="59" t="s">
        <v>54</v>
      </c>
      <c r="C90" s="60" t="s">
        <v>62</v>
      </c>
      <c r="D90" s="61" t="s">
        <v>54</v>
      </c>
      <c r="E90" s="61" t="s">
        <v>54</v>
      </c>
      <c r="F90" s="62" t="s">
        <v>54</v>
      </c>
      <c r="G90" s="63" t="s">
        <v>54</v>
      </c>
      <c r="H90" s="64"/>
      <c r="I90" s="65" t="s">
        <v>62</v>
      </c>
      <c r="J90" s="61" t="s">
        <v>54</v>
      </c>
      <c r="K90" s="61" t="s">
        <v>54</v>
      </c>
      <c r="L90" s="62" t="s">
        <v>54</v>
      </c>
      <c r="M90" s="66" t="s">
        <v>54</v>
      </c>
      <c r="N90" s="67"/>
      <c r="O90" s="68" t="s">
        <v>54</v>
      </c>
      <c r="P90" s="69" t="str">
        <f t="shared" si="1"/>
        <v/>
      </c>
      <c r="Q90" s="70" t="s">
        <v>54</v>
      </c>
      <c r="R90" s="70" t="s">
        <v>54</v>
      </c>
      <c r="S90" s="71" t="s">
        <v>54</v>
      </c>
      <c r="T90" s="1"/>
      <c r="U90" s="1"/>
    </row>
    <row r="91" spans="1:21" ht="15" x14ac:dyDescent="0.25">
      <c r="A91" s="58" t="s">
        <v>54</v>
      </c>
      <c r="B91" s="59" t="s">
        <v>54</v>
      </c>
      <c r="C91" s="60" t="s">
        <v>62</v>
      </c>
      <c r="D91" s="61" t="s">
        <v>54</v>
      </c>
      <c r="E91" s="61" t="s">
        <v>54</v>
      </c>
      <c r="F91" s="62" t="s">
        <v>54</v>
      </c>
      <c r="G91" s="63" t="s">
        <v>54</v>
      </c>
      <c r="H91" s="64"/>
      <c r="I91" s="65" t="s">
        <v>62</v>
      </c>
      <c r="J91" s="61" t="s">
        <v>54</v>
      </c>
      <c r="K91" s="61" t="s">
        <v>54</v>
      </c>
      <c r="L91" s="62" t="s">
        <v>54</v>
      </c>
      <c r="M91" s="66" t="s">
        <v>54</v>
      </c>
      <c r="N91" s="67"/>
      <c r="O91" s="68" t="s">
        <v>54</v>
      </c>
      <c r="P91" s="69" t="str">
        <f t="shared" si="1"/>
        <v/>
      </c>
      <c r="Q91" s="70" t="s">
        <v>54</v>
      </c>
      <c r="R91" s="70" t="s">
        <v>54</v>
      </c>
      <c r="S91" s="71" t="s">
        <v>54</v>
      </c>
      <c r="T91" s="1"/>
      <c r="U91" s="1"/>
    </row>
    <row r="92" spans="1:21" ht="15" x14ac:dyDescent="0.25">
      <c r="A92" s="58" t="s">
        <v>54</v>
      </c>
      <c r="B92" s="59" t="s">
        <v>54</v>
      </c>
      <c r="C92" s="60" t="s">
        <v>62</v>
      </c>
      <c r="D92" s="61" t="s">
        <v>54</v>
      </c>
      <c r="E92" s="61" t="s">
        <v>54</v>
      </c>
      <c r="F92" s="62" t="s">
        <v>54</v>
      </c>
      <c r="G92" s="63" t="s">
        <v>54</v>
      </c>
      <c r="H92" s="64"/>
      <c r="I92" s="65" t="s">
        <v>62</v>
      </c>
      <c r="J92" s="61" t="s">
        <v>54</v>
      </c>
      <c r="K92" s="61" t="s">
        <v>54</v>
      </c>
      <c r="L92" s="62" t="s">
        <v>54</v>
      </c>
      <c r="M92" s="66" t="s">
        <v>54</v>
      </c>
      <c r="N92" s="67"/>
      <c r="O92" s="68" t="s">
        <v>54</v>
      </c>
      <c r="P92" s="69" t="str">
        <f t="shared" si="1"/>
        <v/>
      </c>
      <c r="Q92" s="70" t="s">
        <v>54</v>
      </c>
      <c r="R92" s="70" t="s">
        <v>54</v>
      </c>
      <c r="S92" s="71" t="s">
        <v>54</v>
      </c>
      <c r="T92" s="1"/>
      <c r="U92" s="1"/>
    </row>
    <row r="93" spans="1:21" ht="15" x14ac:dyDescent="0.25">
      <c r="A93" s="58" t="s">
        <v>54</v>
      </c>
      <c r="B93" s="59" t="s">
        <v>54</v>
      </c>
      <c r="C93" s="60" t="s">
        <v>62</v>
      </c>
      <c r="D93" s="61" t="s">
        <v>54</v>
      </c>
      <c r="E93" s="61" t="s">
        <v>54</v>
      </c>
      <c r="F93" s="62" t="s">
        <v>54</v>
      </c>
      <c r="G93" s="63" t="s">
        <v>54</v>
      </c>
      <c r="H93" s="64"/>
      <c r="I93" s="65" t="s">
        <v>62</v>
      </c>
      <c r="J93" s="61" t="s">
        <v>54</v>
      </c>
      <c r="K93" s="61" t="s">
        <v>54</v>
      </c>
      <c r="L93" s="62" t="s">
        <v>54</v>
      </c>
      <c r="M93" s="66" t="s">
        <v>54</v>
      </c>
      <c r="N93" s="67"/>
      <c r="O93" s="68" t="s">
        <v>54</v>
      </c>
      <c r="P93" s="69" t="str">
        <f t="shared" si="1"/>
        <v/>
      </c>
      <c r="Q93" s="70" t="s">
        <v>54</v>
      </c>
      <c r="R93" s="70" t="s">
        <v>54</v>
      </c>
      <c r="S93" s="71" t="s">
        <v>54</v>
      </c>
      <c r="T93" s="1"/>
      <c r="U93" s="1"/>
    </row>
    <row r="94" spans="1:21" ht="15.75" thickBot="1" x14ac:dyDescent="0.3">
      <c r="A94" s="58" t="s">
        <v>54</v>
      </c>
      <c r="B94" s="59" t="s">
        <v>54</v>
      </c>
      <c r="C94" s="60" t="s">
        <v>62</v>
      </c>
      <c r="D94" s="61" t="s">
        <v>54</v>
      </c>
      <c r="E94" s="61" t="s">
        <v>54</v>
      </c>
      <c r="F94" s="62" t="s">
        <v>54</v>
      </c>
      <c r="G94" s="63" t="s">
        <v>54</v>
      </c>
      <c r="H94" s="64"/>
      <c r="I94" s="65" t="s">
        <v>62</v>
      </c>
      <c r="J94" s="61" t="s">
        <v>54</v>
      </c>
      <c r="K94" s="61" t="s">
        <v>54</v>
      </c>
      <c r="L94" s="62" t="s">
        <v>54</v>
      </c>
      <c r="M94" s="66" t="s">
        <v>54</v>
      </c>
      <c r="N94" s="67"/>
      <c r="O94" s="68" t="s">
        <v>54</v>
      </c>
      <c r="P94" s="69" t="str">
        <f t="shared" si="1"/>
        <v/>
      </c>
      <c r="Q94" s="70" t="s">
        <v>54</v>
      </c>
      <c r="R94" s="70" t="s">
        <v>54</v>
      </c>
      <c r="S94" s="71" t="s">
        <v>54</v>
      </c>
      <c r="T94" s="1"/>
      <c r="U94" s="1"/>
    </row>
    <row r="95" spans="1:21" ht="15" x14ac:dyDescent="0.25">
      <c r="A95" s="73" t="s">
        <v>92</v>
      </c>
      <c r="B95" s="74">
        <f>IF(SUM(B25:B94)=0,"-",AVERAGE(B25:B94))</f>
        <v>24</v>
      </c>
      <c r="C95" s="75" t="s">
        <v>62</v>
      </c>
      <c r="D95" s="76">
        <f>IF(SUM(D25:D94)=0,0,AVERAGE(D25:D94))</f>
        <v>64.248999999999981</v>
      </c>
      <c r="E95" s="76">
        <f>IF(SUM(E25:E94)=0,"-",AVERAGE(E25:E94))</f>
        <v>6.8300000000000036</v>
      </c>
      <c r="F95" s="77">
        <f>IF(SUM(F25:F94)=0,"-",AVERAGE(F25:F94))</f>
        <v>75.346000000000004</v>
      </c>
      <c r="G95" s="78">
        <f>IF(SUM(G25:G94)=0,"-",AVERAGE(G25:G94))</f>
        <v>76.779333333333341</v>
      </c>
      <c r="H95" s="77"/>
      <c r="I95" s="79" t="s">
        <v>62</v>
      </c>
      <c r="J95" s="76">
        <f>IF(SUM(J25:J94)=0,0,AVERAGE(J25:J94))</f>
        <v>56.102999999999994</v>
      </c>
      <c r="K95" s="76">
        <f>IF(SUM(K25:K94)=0,"-",AVERAGE(K25:K94))</f>
        <v>5.23</v>
      </c>
      <c r="L95" s="77">
        <f>IF(SUM(L25:L94)=0,"-",AVERAGE(L25:L94))</f>
        <v>59.64233333333334</v>
      </c>
      <c r="M95" s="77">
        <f>IF(SUM(M25:M94)=0,"-",AVERAGE(M25:M94))</f>
        <v>60.583000000000006</v>
      </c>
      <c r="N95" s="80"/>
      <c r="O95" s="81" t="str">
        <f>IF(SUM(O25:O94)=0,"-",AVERAGE(O25:O94))</f>
        <v>-</v>
      </c>
      <c r="P95" s="82">
        <f>IF(SUM(P25:P94)=0,"-",AVERAGE(P25:P94))</f>
        <v>8.1460000000000026</v>
      </c>
      <c r="Q95" s="78">
        <f>IF(SUM(Q25:Q94)=0,"-",AVERAGE(Q25:Q94))</f>
        <v>15.703666666666665</v>
      </c>
      <c r="R95" s="78">
        <f>IF(SUM(R25:R94)=0,"-",AVERAGE(R25:R94))</f>
        <v>16.196333333333332</v>
      </c>
      <c r="S95" s="81">
        <f>IF(SUM(S25:S94)=0,"-",AVERAGE(S25:S94))</f>
        <v>1.4967666666666664</v>
      </c>
      <c r="T95" s="1"/>
      <c r="U95" s="1"/>
    </row>
    <row r="96" spans="1:21" ht="15.75" thickBot="1" x14ac:dyDescent="0.3">
      <c r="A96" s="83" t="s">
        <v>93</v>
      </c>
      <c r="B96" s="84">
        <f>SUM(B25:B94)</f>
        <v>720</v>
      </c>
      <c r="C96" s="83"/>
      <c r="D96" s="85"/>
      <c r="E96" s="85"/>
      <c r="F96" s="86">
        <f>SUM(F25:F94)</f>
        <v>2260.38</v>
      </c>
      <c r="G96" s="87">
        <f>SUM(G25:G94)</f>
        <v>2303.38</v>
      </c>
      <c r="H96" s="88"/>
      <c r="I96" s="85"/>
      <c r="J96" s="85"/>
      <c r="K96" s="85"/>
      <c r="L96" s="89">
        <f>SUM(L25:L94)</f>
        <v>1789.2700000000002</v>
      </c>
      <c r="M96" s="90">
        <f>SUM(M25:M94)</f>
        <v>1817.4900000000002</v>
      </c>
      <c r="N96" s="91"/>
      <c r="O96" s="92">
        <f>SUM(O25:O94)</f>
        <v>0</v>
      </c>
      <c r="P96" s="83"/>
      <c r="Q96" s="93">
        <f>SUM(Q25:Q94)</f>
        <v>471.10999999999996</v>
      </c>
      <c r="R96" s="93">
        <f>SUM(R25:R94)</f>
        <v>485.89</v>
      </c>
      <c r="S96" s="92">
        <f>SUM(S25:S94)</f>
        <v>44.902999999999992</v>
      </c>
      <c r="T96" s="1"/>
      <c r="U96" s="1"/>
    </row>
    <row r="97" spans="1:21" x14ac:dyDescent="0.2">
      <c r="A97" s="95">
        <f>70-COUNTIF(A25:A94,"")</f>
        <v>30</v>
      </c>
      <c r="B97" s="95">
        <f>COUNT(B25:B94)</f>
        <v>30</v>
      </c>
      <c r="C97" s="95">
        <f>A97-B97</f>
        <v>0</v>
      </c>
      <c r="D97" s="96" t="s">
        <v>94</v>
      </c>
      <c r="E97" s="96">
        <v>8</v>
      </c>
      <c r="F97" s="97">
        <f>AVERAGE(F48:F54)</f>
        <v>75.65857142857142</v>
      </c>
      <c r="G97" s="98"/>
      <c r="H97" s="99"/>
      <c r="I97" s="99"/>
      <c r="J97" s="99"/>
      <c r="K97" s="99"/>
      <c r="L97" s="97">
        <f>AVERAGE(L48:L54)</f>
        <v>59.660000000000004</v>
      </c>
      <c r="M97" s="98"/>
      <c r="N97" s="98"/>
      <c r="O97" s="98"/>
      <c r="P97" s="98"/>
      <c r="Q97" s="97">
        <f>AVERAGE(Q48:Q54)</f>
        <v>15.998571428571427</v>
      </c>
      <c r="R97" s="97"/>
      <c r="S97" s="100">
        <f>AVERAGE(S48:S54)</f>
        <v>1.5099999999999998</v>
      </c>
      <c r="T97" s="98"/>
      <c r="U97" s="98"/>
    </row>
    <row r="98" spans="1:21" ht="15" x14ac:dyDescent="0.25">
      <c r="A98" s="23" t="s">
        <v>95</v>
      </c>
      <c r="B98" s="23"/>
      <c r="C98" s="23"/>
      <c r="D98" s="23"/>
      <c r="E98" s="23"/>
      <c r="F98" s="102"/>
      <c r="G98" s="102"/>
      <c r="H98" s="23"/>
      <c r="I98" s="23"/>
      <c r="J98" s="23"/>
      <c r="K98" s="23"/>
      <c r="L98" s="102"/>
      <c r="M98" s="23"/>
      <c r="N98" s="23"/>
      <c r="O98" s="23"/>
      <c r="P98" s="23"/>
      <c r="Q98" s="102">
        <v>0</v>
      </c>
      <c r="R98" s="102">
        <f>IF(R96=0,0,R97*$F$97)</f>
        <v>0</v>
      </c>
      <c r="S98" s="23">
        <v>0</v>
      </c>
      <c r="T98" s="23"/>
      <c r="U98" s="23"/>
    </row>
    <row r="99" spans="1:21" ht="15" x14ac:dyDescent="0.25">
      <c r="A99" s="106" t="s">
        <v>96</v>
      </c>
      <c r="B99" s="106"/>
      <c r="C99" s="106"/>
      <c r="D99" s="106"/>
      <c r="E99" s="106"/>
      <c r="F99" s="103"/>
      <c r="G99" s="103"/>
      <c r="H99" s="106"/>
      <c r="I99" s="106"/>
      <c r="J99" s="106"/>
      <c r="K99" s="106"/>
      <c r="L99" s="103"/>
      <c r="M99" s="106"/>
      <c r="N99" s="106"/>
      <c r="O99" s="106"/>
      <c r="P99" s="106"/>
      <c r="Q99" s="102">
        <v>0</v>
      </c>
      <c r="R99" s="102">
        <f>IF(R97=0,0,R98*$F$97)</f>
        <v>0</v>
      </c>
      <c r="S99" s="23">
        <v>0</v>
      </c>
      <c r="T99" s="106"/>
      <c r="U99" s="106"/>
    </row>
    <row r="100" spans="1:21" ht="15.75" x14ac:dyDescent="0.25">
      <c r="A100" s="109" t="s">
        <v>97</v>
      </c>
      <c r="B100" s="109"/>
      <c r="C100" s="109"/>
      <c r="D100" s="109"/>
      <c r="E100" s="109"/>
      <c r="F100" s="110"/>
      <c r="G100" s="111"/>
      <c r="H100" s="109"/>
      <c r="I100" s="109"/>
      <c r="J100" s="109"/>
      <c r="K100" s="109"/>
      <c r="L100" s="110"/>
      <c r="M100" s="109"/>
      <c r="N100" s="109"/>
      <c r="O100" s="109"/>
      <c r="P100" s="109"/>
      <c r="Q100" s="110">
        <f>Q96+Q98-Q99</f>
        <v>471.10999999999996</v>
      </c>
      <c r="R100" s="110">
        <f>R96+R98-R99</f>
        <v>485.89</v>
      </c>
      <c r="S100" s="112">
        <f>S96-M106</f>
        <v>37.742127999999994</v>
      </c>
      <c r="T100" s="113"/>
      <c r="U100" s="113"/>
    </row>
    <row r="101" spans="1:21" x14ac:dyDescent="0.2">
      <c r="A101" s="99"/>
      <c r="B101" s="99"/>
      <c r="C101" s="114"/>
      <c r="D101" s="114"/>
      <c r="E101" s="114"/>
      <c r="F101" s="99"/>
      <c r="G101" s="114"/>
      <c r="H101" s="114"/>
      <c r="I101" s="114"/>
      <c r="J101" s="114"/>
      <c r="K101" s="114"/>
      <c r="L101" s="114"/>
      <c r="M101" s="114"/>
      <c r="N101" s="114"/>
      <c r="O101" s="114"/>
      <c r="P101" s="114"/>
      <c r="Q101" s="114"/>
      <c r="R101" s="114"/>
      <c r="S101" s="99"/>
      <c r="T101" s="25"/>
      <c r="U101" s="25"/>
    </row>
    <row r="102" spans="1:21" ht="15" x14ac:dyDescent="0.25">
      <c r="A102" s="115" t="s">
        <v>98</v>
      </c>
      <c r="B102" s="115"/>
      <c r="C102" s="1"/>
      <c r="D102" s="1"/>
      <c r="E102" s="1"/>
      <c r="F102" s="1"/>
      <c r="G102" s="1"/>
      <c r="H102" s="1"/>
      <c r="I102" s="1"/>
      <c r="J102" s="20"/>
      <c r="K102" s="20"/>
      <c r="L102" s="20"/>
      <c r="M102" s="1"/>
      <c r="N102" s="1"/>
      <c r="O102" s="1"/>
      <c r="P102" s="1"/>
      <c r="Q102" s="1"/>
      <c r="R102" s="1"/>
      <c r="S102" s="18"/>
      <c r="T102" s="1"/>
      <c r="U102" s="1"/>
    </row>
    <row r="103" spans="1:21" x14ac:dyDescent="0.2">
      <c r="A103" s="25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</row>
    <row r="104" spans="1:21" ht="15" x14ac:dyDescent="0.25">
      <c r="A104" s="1" t="s">
        <v>99</v>
      </c>
      <c r="B104" s="1"/>
      <c r="C104" s="1"/>
      <c r="D104" s="1"/>
      <c r="E104" s="1"/>
      <c r="F104" s="18">
        <f>24*(B97)-B96-B20*24</f>
        <v>0</v>
      </c>
      <c r="G104" s="1" t="s">
        <v>100</v>
      </c>
      <c r="H104" s="1" t="s">
        <v>100</v>
      </c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1:21" x14ac:dyDescent="0.2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</row>
    <row r="106" spans="1:21" ht="15" x14ac:dyDescent="0.25">
      <c r="A106" s="1" t="s">
        <v>131</v>
      </c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8">
        <f>Q100*15.2/1000</f>
        <v>7.1608719999999995</v>
      </c>
      <c r="N106" s="1"/>
      <c r="O106" s="1" t="s">
        <v>102</v>
      </c>
      <c r="P106" s="1"/>
      <c r="Q106" s="1"/>
      <c r="R106" s="1"/>
      <c r="S106" s="1"/>
      <c r="T106" s="1"/>
      <c r="U106" s="1"/>
    </row>
    <row r="107" spans="1:21" ht="15" x14ac:dyDescent="0.25">
      <c r="A107" s="1" t="s">
        <v>103</v>
      </c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 t="s">
        <v>102</v>
      </c>
      <c r="P107" s="1"/>
      <c r="Q107" s="1"/>
      <c r="R107" s="1"/>
      <c r="S107" s="1"/>
      <c r="T107" s="1"/>
      <c r="U107" s="1"/>
    </row>
    <row r="108" spans="1:21" ht="15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1:21" ht="15" x14ac:dyDescent="0.25">
      <c r="A109" s="1" t="s">
        <v>104</v>
      </c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1:21" ht="15" x14ac:dyDescent="0.25">
      <c r="A110" s="1" t="s">
        <v>105</v>
      </c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7" t="s">
        <v>106</v>
      </c>
    </row>
  </sheetData>
  <mergeCells count="3">
    <mergeCell ref="A2:O2"/>
    <mergeCell ref="C22:G22"/>
    <mergeCell ref="I22:M2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0"/>
  <sheetViews>
    <sheetView topLeftCell="A28" workbookViewId="0">
      <selection sqref="A1:U110"/>
    </sheetView>
  </sheetViews>
  <sheetFormatPr defaultRowHeight="12.75" x14ac:dyDescent="0.2"/>
  <sheetData>
    <row r="1" spans="1:21" ht="15" x14ac:dyDescent="0.25">
      <c r="A1" s="3"/>
      <c r="B1" s="2"/>
      <c r="C1" s="1"/>
      <c r="D1" s="4"/>
      <c r="E1" s="1"/>
      <c r="F1" s="5"/>
      <c r="G1" s="5"/>
      <c r="H1" s="5"/>
      <c r="I1" s="5"/>
      <c r="J1" s="5"/>
      <c r="K1" s="5"/>
      <c r="L1" s="5"/>
      <c r="M1" s="5"/>
      <c r="N1" s="4"/>
      <c r="O1" s="1"/>
      <c r="P1" s="1"/>
      <c r="Q1" s="2"/>
      <c r="R1" s="2"/>
      <c r="S1" s="2"/>
      <c r="T1" s="6"/>
      <c r="U1" s="7" t="s">
        <v>0</v>
      </c>
    </row>
    <row r="2" spans="1:21" ht="18.75" x14ac:dyDescent="0.3">
      <c r="A2" s="116" t="s">
        <v>1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8"/>
      <c r="Q2" s="8"/>
      <c r="R2" s="8"/>
      <c r="S2" s="2"/>
      <c r="T2" s="6"/>
      <c r="U2" s="9" t="s">
        <v>132</v>
      </c>
    </row>
    <row r="3" spans="1:21" ht="18.75" x14ac:dyDescent="0.3">
      <c r="A3" s="10" t="s">
        <v>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1"/>
      <c r="P3" s="2"/>
      <c r="Q3" s="2"/>
      <c r="R3" s="2"/>
      <c r="S3" s="2"/>
      <c r="T3" s="6"/>
      <c r="U3" s="11" t="s">
        <v>133</v>
      </c>
    </row>
    <row r="4" spans="1:21" ht="18.75" x14ac:dyDescent="0.3">
      <c r="A4" s="12" t="s">
        <v>5</v>
      </c>
      <c r="B4" s="13"/>
      <c r="C4" s="14" t="s">
        <v>121</v>
      </c>
      <c r="D4" s="1"/>
      <c r="E4" s="1"/>
      <c r="F4" s="1"/>
      <c r="G4" s="1"/>
      <c r="H4" s="1"/>
      <c r="I4" s="1"/>
      <c r="J4" s="1"/>
      <c r="K4" s="1"/>
      <c r="L4" s="1"/>
      <c r="M4" s="2"/>
      <c r="N4" s="2"/>
      <c r="O4" s="1"/>
      <c r="P4" s="13"/>
      <c r="Q4" s="2"/>
      <c r="R4" s="2"/>
      <c r="S4" s="2"/>
      <c r="T4" s="1"/>
      <c r="U4" s="11" t="s">
        <v>7</v>
      </c>
    </row>
    <row r="5" spans="1:21" ht="18.75" x14ac:dyDescent="0.3">
      <c r="A5" s="12" t="s">
        <v>8</v>
      </c>
      <c r="B5" s="1"/>
      <c r="C5" s="14" t="s">
        <v>134</v>
      </c>
      <c r="D5" s="2"/>
      <c r="E5" s="1"/>
      <c r="F5" s="1"/>
      <c r="G5" s="15"/>
      <c r="H5" s="15"/>
      <c r="I5" s="15"/>
      <c r="J5" s="15"/>
      <c r="K5" s="1"/>
      <c r="L5" s="15"/>
      <c r="M5" s="15"/>
      <c r="N5" s="15"/>
      <c r="O5" s="15"/>
      <c r="P5" s="1"/>
      <c r="Q5" s="1"/>
      <c r="R5" s="1"/>
      <c r="S5" s="1"/>
      <c r="T5" s="1"/>
      <c r="U5" s="7" t="s">
        <v>10</v>
      </c>
    </row>
    <row r="6" spans="1:21" ht="15" x14ac:dyDescent="0.25">
      <c r="A6" s="16" t="s">
        <v>11</v>
      </c>
      <c r="B6" s="1"/>
      <c r="C6" s="1"/>
      <c r="D6" s="1"/>
      <c r="E6" s="1" t="s">
        <v>12</v>
      </c>
      <c r="F6" s="1"/>
      <c r="G6" s="1"/>
      <c r="H6" s="1"/>
      <c r="I6" s="1"/>
      <c r="J6" s="1"/>
      <c r="K6" s="1"/>
      <c r="L6" s="1"/>
      <c r="M6" s="1"/>
      <c r="N6" s="1"/>
      <c r="O6" s="17"/>
      <c r="P6" s="18"/>
      <c r="Q6" s="18"/>
      <c r="R6" s="18"/>
      <c r="S6" s="18"/>
      <c r="T6" s="1"/>
      <c r="U6" s="19" t="s">
        <v>123</v>
      </c>
    </row>
    <row r="7" spans="1:21" ht="18.75" x14ac:dyDescent="0.3">
      <c r="A7" s="20" t="s">
        <v>14</v>
      </c>
      <c r="B7" s="21"/>
      <c r="C7" s="20"/>
      <c r="D7" s="20"/>
      <c r="E7" s="20"/>
      <c r="F7" s="20"/>
      <c r="G7" s="20"/>
      <c r="H7" s="20"/>
      <c r="I7" s="20"/>
      <c r="J7" s="20"/>
      <c r="K7" s="22"/>
      <c r="L7" s="20"/>
      <c r="M7" s="20"/>
      <c r="N7" s="20"/>
      <c r="O7" s="20"/>
      <c r="P7" s="23"/>
      <c r="Q7" s="23"/>
      <c r="R7" s="23"/>
      <c r="S7" s="23"/>
      <c r="T7" s="20"/>
      <c r="U7" s="24" t="s">
        <v>15</v>
      </c>
    </row>
    <row r="8" spans="1:21" ht="15" x14ac:dyDescent="0.25">
      <c r="A8" s="20" t="s">
        <v>16</v>
      </c>
      <c r="B8" s="1"/>
      <c r="C8" s="1"/>
      <c r="D8" s="2"/>
      <c r="E8" s="1"/>
      <c r="F8" s="1"/>
      <c r="G8" s="1"/>
      <c r="H8" s="1"/>
      <c r="I8" s="2"/>
      <c r="J8" s="1"/>
      <c r="K8" s="1"/>
      <c r="L8" s="2"/>
      <c r="M8" s="1"/>
      <c r="N8" s="1"/>
      <c r="O8" s="1"/>
      <c r="P8" s="1"/>
      <c r="Q8" s="1"/>
      <c r="R8" s="1"/>
      <c r="S8" s="1"/>
      <c r="T8" s="1"/>
      <c r="U8" s="7" t="s">
        <v>124</v>
      </c>
    </row>
    <row r="9" spans="1:21" ht="15" x14ac:dyDescent="0.25">
      <c r="A9" s="1" t="s">
        <v>135</v>
      </c>
      <c r="B9" s="2"/>
      <c r="C9" s="1"/>
      <c r="D9" s="2"/>
      <c r="E9" s="1"/>
      <c r="F9" s="1"/>
      <c r="G9" s="1"/>
      <c r="H9" s="2"/>
      <c r="I9" s="2"/>
      <c r="J9" s="1" t="s">
        <v>19</v>
      </c>
      <c r="K9" s="1"/>
      <c r="L9" s="1"/>
      <c r="M9" s="1" t="s">
        <v>126</v>
      </c>
      <c r="N9" s="1"/>
      <c r="O9" s="1"/>
      <c r="P9" s="1"/>
      <c r="Q9" s="1"/>
      <c r="R9" s="1"/>
      <c r="S9" s="2" t="s">
        <v>21</v>
      </c>
      <c r="T9" s="6"/>
      <c r="U9" s="6"/>
    </row>
    <row r="10" spans="1:21" ht="15" x14ac:dyDescent="0.25">
      <c r="A10" s="1"/>
      <c r="B10" s="1"/>
      <c r="C10" s="16" t="s">
        <v>22</v>
      </c>
      <c r="D10" s="1"/>
      <c r="E10" s="1"/>
      <c r="F10" s="1"/>
      <c r="G10" s="1" t="s">
        <v>23</v>
      </c>
      <c r="H10" s="1"/>
      <c r="I10" s="1"/>
      <c r="J10" s="1" t="s">
        <v>24</v>
      </c>
      <c r="K10" s="1"/>
      <c r="L10" s="1"/>
      <c r="M10" s="1"/>
      <c r="N10" s="1"/>
      <c r="O10" s="1" t="s">
        <v>25</v>
      </c>
      <c r="P10" s="1"/>
      <c r="Q10" s="1"/>
      <c r="R10" s="1"/>
      <c r="S10" s="1" t="s">
        <v>26</v>
      </c>
      <c r="T10" s="6"/>
      <c r="U10" s="6"/>
    </row>
    <row r="11" spans="1:21" x14ac:dyDescent="0.2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6"/>
      <c r="T11" s="26"/>
      <c r="U11" s="26"/>
    </row>
    <row r="12" spans="1:21" ht="15" x14ac:dyDescent="0.25">
      <c r="A12" s="20" t="s">
        <v>27</v>
      </c>
      <c r="B12" s="20"/>
      <c r="C12" s="20"/>
      <c r="D12" s="2" t="s">
        <v>127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2"/>
      <c r="P12" s="1"/>
      <c r="Q12" s="1"/>
      <c r="R12" s="1"/>
      <c r="S12" s="6"/>
      <c r="T12" s="6"/>
      <c r="U12" s="6"/>
    </row>
    <row r="13" spans="1:21" ht="15" x14ac:dyDescent="0.25">
      <c r="A13" s="20" t="s">
        <v>136</v>
      </c>
      <c r="B13" s="20"/>
      <c r="C13" s="20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6"/>
      <c r="T13" s="6"/>
      <c r="U13" s="6"/>
    </row>
    <row r="14" spans="1:21" ht="15" x14ac:dyDescent="0.25">
      <c r="A14" s="20" t="s">
        <v>30</v>
      </c>
      <c r="B14" s="20"/>
      <c r="C14" s="20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6"/>
      <c r="T14" s="6"/>
      <c r="U14" s="6"/>
    </row>
    <row r="15" spans="1:21" ht="15" x14ac:dyDescent="0.25">
      <c r="A15" s="20" t="s">
        <v>137</v>
      </c>
      <c r="B15" s="20"/>
      <c r="C15" s="20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6"/>
      <c r="R15" s="6"/>
      <c r="S15" s="6"/>
      <c r="T15" s="6"/>
      <c r="U15" s="1"/>
    </row>
    <row r="16" spans="1:21" ht="15" x14ac:dyDescent="0.25">
      <c r="A16" s="20" t="s">
        <v>138</v>
      </c>
      <c r="B16" s="20"/>
      <c r="C16" s="20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6"/>
      <c r="R16" s="6"/>
      <c r="S16" s="6"/>
      <c r="T16" s="6"/>
      <c r="U16" s="1"/>
    </row>
    <row r="17" spans="1:21" ht="15" x14ac:dyDescent="0.25">
      <c r="A17" s="20" t="s">
        <v>33</v>
      </c>
      <c r="B17" s="20"/>
      <c r="C17" s="20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6"/>
      <c r="R17" s="6"/>
      <c r="S17" s="6"/>
      <c r="T17" s="6"/>
      <c r="U17" s="1"/>
    </row>
    <row r="18" spans="1:21" ht="15" x14ac:dyDescent="0.25">
      <c r="A18" s="20"/>
      <c r="B18" s="20"/>
      <c r="C18" s="20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6"/>
      <c r="R18" s="6"/>
      <c r="S18" s="6"/>
      <c r="T18" s="6"/>
      <c r="U18" s="1"/>
    </row>
    <row r="19" spans="1:21" ht="15" x14ac:dyDescent="0.25">
      <c r="A19" s="20"/>
      <c r="B19" s="20"/>
      <c r="C19" s="20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6"/>
      <c r="R19" s="6"/>
      <c r="S19" s="6"/>
      <c r="T19" s="6"/>
      <c r="U19" s="1"/>
    </row>
    <row r="20" spans="1:21" ht="15" x14ac:dyDescent="0.25">
      <c r="A20" s="27" t="s">
        <v>34</v>
      </c>
      <c r="B20" s="27">
        <v>0</v>
      </c>
      <c r="C20" s="20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6"/>
      <c r="R20" s="6"/>
      <c r="S20" s="6"/>
      <c r="T20" s="6"/>
      <c r="U20" s="1"/>
    </row>
    <row r="21" spans="1:21" ht="15.75" thickBot="1" x14ac:dyDescent="0.3">
      <c r="A21" s="20"/>
      <c r="B21" s="20"/>
      <c r="C21" s="20" t="str">
        <f>IF((G23="Q3,"),#REF!,IF((G23="Q1,"),#REF!,"-"))</f>
        <v>-</v>
      </c>
      <c r="D21" s="1"/>
      <c r="E21" s="1"/>
      <c r="F21" s="1"/>
      <c r="G21" s="1"/>
      <c r="H21" s="1"/>
      <c r="I21" s="20" t="str">
        <f>IF((M23="Q4,"),#REF!,IF((M23="Q2,"),#REF!,"-"))</f>
        <v>-</v>
      </c>
      <c r="J21" s="1"/>
      <c r="K21" s="1"/>
      <c r="L21" s="1"/>
      <c r="M21" s="1"/>
      <c r="N21" s="1"/>
      <c r="O21" s="1"/>
      <c r="P21" s="1"/>
      <c r="Q21" s="6"/>
      <c r="R21" s="6"/>
      <c r="S21" s="6"/>
      <c r="T21" s="6"/>
      <c r="U21" s="1"/>
    </row>
    <row r="22" spans="1:21" ht="15" x14ac:dyDescent="0.25">
      <c r="A22" s="28"/>
      <c r="B22" s="29"/>
      <c r="C22" s="117" t="s">
        <v>35</v>
      </c>
      <c r="D22" s="118"/>
      <c r="E22" s="118"/>
      <c r="F22" s="118"/>
      <c r="G22" s="119"/>
      <c r="H22" s="30"/>
      <c r="I22" s="117" t="s">
        <v>36</v>
      </c>
      <c r="J22" s="118"/>
      <c r="K22" s="118"/>
      <c r="L22" s="118"/>
      <c r="M22" s="119"/>
      <c r="N22" s="30"/>
      <c r="O22" s="31"/>
      <c r="P22" s="32"/>
      <c r="Q22" s="33"/>
      <c r="R22" s="34"/>
      <c r="S22" s="35"/>
      <c r="T22" s="1"/>
      <c r="U22" s="1"/>
    </row>
    <row r="23" spans="1:21" ht="15" x14ac:dyDescent="0.25">
      <c r="A23" s="37" t="s">
        <v>37</v>
      </c>
      <c r="B23" s="38" t="s">
        <v>38</v>
      </c>
      <c r="C23" s="39" t="str">
        <f>CONCATENATE("fG",RIGHT(LEFT(G23,2),1),",")</f>
        <v>fG3,</v>
      </c>
      <c r="D23" s="40" t="s">
        <v>39</v>
      </c>
      <c r="E23" s="41" t="s">
        <v>40</v>
      </c>
      <c r="F23" s="40" t="s">
        <v>41</v>
      </c>
      <c r="G23" s="42" t="s">
        <v>42</v>
      </c>
      <c r="H23" s="20"/>
      <c r="I23" s="39" t="str">
        <f>CONCATENATE("fG",RIGHT(LEFT(M23,2),1),",")</f>
        <v>fG4,</v>
      </c>
      <c r="J23" s="40" t="s">
        <v>43</v>
      </c>
      <c r="K23" s="41" t="s">
        <v>44</v>
      </c>
      <c r="L23" s="40" t="s">
        <v>45</v>
      </c>
      <c r="M23" s="42" t="s">
        <v>46</v>
      </c>
      <c r="N23" s="43"/>
      <c r="O23" s="44" t="s">
        <v>47</v>
      </c>
      <c r="P23" s="39" t="s">
        <v>48</v>
      </c>
      <c r="Q23" s="45" t="str">
        <f>IF(Q24="м.куб","dV","dM")</f>
        <v>dM</v>
      </c>
      <c r="R23" s="42" t="s">
        <v>49</v>
      </c>
      <c r="S23" s="44" t="s">
        <v>50</v>
      </c>
      <c r="T23" s="1"/>
      <c r="U23" s="1"/>
    </row>
    <row r="24" spans="1:21" ht="15.75" thickBot="1" x14ac:dyDescent="0.3">
      <c r="A24" s="46"/>
      <c r="B24" s="47"/>
      <c r="C24" s="48" t="s">
        <v>51</v>
      </c>
      <c r="D24" s="49" t="s">
        <v>52</v>
      </c>
      <c r="E24" s="50" t="s">
        <v>53</v>
      </c>
      <c r="F24" s="49" t="s">
        <v>54</v>
      </c>
      <c r="G24" s="51" t="s">
        <v>55</v>
      </c>
      <c r="H24" s="52" t="s">
        <v>56</v>
      </c>
      <c r="I24" s="48" t="s">
        <v>51</v>
      </c>
      <c r="J24" s="49" t="s">
        <v>52</v>
      </c>
      <c r="K24" s="50" t="s">
        <v>53</v>
      </c>
      <c r="L24" s="49" t="s">
        <v>54</v>
      </c>
      <c r="M24" s="51" t="s">
        <v>55</v>
      </c>
      <c r="N24" s="53" t="s">
        <v>57</v>
      </c>
      <c r="O24" s="54" t="s">
        <v>58</v>
      </c>
      <c r="P24" s="48" t="s">
        <v>59</v>
      </c>
      <c r="Q24" s="55" t="str">
        <f>F24</f>
        <v/>
      </c>
      <c r="R24" s="56" t="s">
        <v>55</v>
      </c>
      <c r="S24" s="54" t="s">
        <v>60</v>
      </c>
      <c r="T24" s="1"/>
      <c r="U24" s="1"/>
    </row>
    <row r="25" spans="1:21" ht="15" x14ac:dyDescent="0.25">
      <c r="A25" s="58" t="s">
        <v>61</v>
      </c>
      <c r="B25" s="59">
        <v>24</v>
      </c>
      <c r="C25" s="60" t="s">
        <v>62</v>
      </c>
      <c r="D25" s="61">
        <v>64.39</v>
      </c>
      <c r="E25" s="61">
        <v>6.83</v>
      </c>
      <c r="F25" s="62">
        <v>74.540000000000006</v>
      </c>
      <c r="G25" s="63">
        <v>76</v>
      </c>
      <c r="H25" s="64"/>
      <c r="I25" s="65" t="s">
        <v>62</v>
      </c>
      <c r="J25" s="61">
        <v>53.74</v>
      </c>
      <c r="K25" s="61">
        <v>5.23</v>
      </c>
      <c r="L25" s="62">
        <v>54.57</v>
      </c>
      <c r="M25" s="66">
        <v>55.29</v>
      </c>
      <c r="N25" s="67"/>
      <c r="O25" s="68" t="s">
        <v>62</v>
      </c>
      <c r="P25" s="69">
        <f t="shared" ref="P25:P88" si="0">IF(OR(D25="",D25="-",J25="",J25="-"),"",D25-J25)</f>
        <v>10.649999999999999</v>
      </c>
      <c r="Q25" s="70">
        <v>19.97</v>
      </c>
      <c r="R25" s="70">
        <v>20.71</v>
      </c>
      <c r="S25" s="71">
        <v>1.867</v>
      </c>
      <c r="T25" s="1"/>
      <c r="U25" s="1"/>
    </row>
    <row r="26" spans="1:21" ht="15" x14ac:dyDescent="0.25">
      <c r="A26" s="58" t="s">
        <v>63</v>
      </c>
      <c r="B26" s="59">
        <v>24</v>
      </c>
      <c r="C26" s="60" t="s">
        <v>62</v>
      </c>
      <c r="D26" s="61">
        <v>64.41</v>
      </c>
      <c r="E26" s="61">
        <v>6.83</v>
      </c>
      <c r="F26" s="62">
        <v>77.540000000000006</v>
      </c>
      <c r="G26" s="63">
        <v>79.03</v>
      </c>
      <c r="H26" s="64"/>
      <c r="I26" s="65" t="s">
        <v>62</v>
      </c>
      <c r="J26" s="61">
        <v>53.87</v>
      </c>
      <c r="K26" s="61">
        <v>5.23</v>
      </c>
      <c r="L26" s="62">
        <v>54.66</v>
      </c>
      <c r="M26" s="66">
        <v>55.38</v>
      </c>
      <c r="N26" s="67"/>
      <c r="O26" s="68" t="s">
        <v>62</v>
      </c>
      <c r="P26" s="69">
        <f t="shared" si="0"/>
        <v>10.54</v>
      </c>
      <c r="Q26" s="70">
        <v>22.88</v>
      </c>
      <c r="R26" s="70">
        <v>23.65</v>
      </c>
      <c r="S26" s="71">
        <v>2.0510000000000002</v>
      </c>
      <c r="T26" s="1"/>
      <c r="U26" s="1"/>
    </row>
    <row r="27" spans="1:21" ht="15" x14ac:dyDescent="0.25">
      <c r="A27" s="58" t="s">
        <v>64</v>
      </c>
      <c r="B27" s="59">
        <v>24</v>
      </c>
      <c r="C27" s="60" t="s">
        <v>62</v>
      </c>
      <c r="D27" s="61">
        <v>64.47</v>
      </c>
      <c r="E27" s="61">
        <v>6.83</v>
      </c>
      <c r="F27" s="62">
        <v>75.88</v>
      </c>
      <c r="G27" s="63">
        <v>77.36</v>
      </c>
      <c r="H27" s="64"/>
      <c r="I27" s="65" t="s">
        <v>62</v>
      </c>
      <c r="J27" s="61">
        <v>53.95</v>
      </c>
      <c r="K27" s="61">
        <v>5.23</v>
      </c>
      <c r="L27" s="62">
        <v>54.7</v>
      </c>
      <c r="M27" s="66">
        <v>55.42</v>
      </c>
      <c r="N27" s="67"/>
      <c r="O27" s="68" t="s">
        <v>62</v>
      </c>
      <c r="P27" s="69">
        <f t="shared" si="0"/>
        <v>10.519999999999996</v>
      </c>
      <c r="Q27" s="70">
        <v>21.18</v>
      </c>
      <c r="R27" s="70">
        <v>21.94</v>
      </c>
      <c r="S27" s="71">
        <v>1.9419999999999999</v>
      </c>
      <c r="T27" s="1"/>
      <c r="U27" s="1"/>
    </row>
    <row r="28" spans="1:21" ht="15" x14ac:dyDescent="0.25">
      <c r="A28" s="58" t="s">
        <v>65</v>
      </c>
      <c r="B28" s="59">
        <v>24</v>
      </c>
      <c r="C28" s="60" t="s">
        <v>62</v>
      </c>
      <c r="D28" s="61">
        <v>64.400000000000006</v>
      </c>
      <c r="E28" s="61">
        <v>6.83</v>
      </c>
      <c r="F28" s="62">
        <v>75.900000000000006</v>
      </c>
      <c r="G28" s="63">
        <v>77.39</v>
      </c>
      <c r="H28" s="64"/>
      <c r="I28" s="65" t="s">
        <v>62</v>
      </c>
      <c r="J28" s="61">
        <v>53.92</v>
      </c>
      <c r="K28" s="61">
        <v>5.23</v>
      </c>
      <c r="L28" s="62">
        <v>54.89</v>
      </c>
      <c r="M28" s="66">
        <v>55.61</v>
      </c>
      <c r="N28" s="67"/>
      <c r="O28" s="68" t="s">
        <v>62</v>
      </c>
      <c r="P28" s="69">
        <f t="shared" si="0"/>
        <v>10.480000000000004</v>
      </c>
      <c r="Q28" s="70">
        <v>21.01</v>
      </c>
      <c r="R28" s="70">
        <v>21.78</v>
      </c>
      <c r="S28" s="71">
        <v>1.9259999999999999</v>
      </c>
      <c r="T28" s="1"/>
      <c r="U28" s="1"/>
    </row>
    <row r="29" spans="1:21" ht="15" x14ac:dyDescent="0.25">
      <c r="A29" s="58" t="s">
        <v>66</v>
      </c>
      <c r="B29" s="59">
        <v>24</v>
      </c>
      <c r="C29" s="60" t="s">
        <v>62</v>
      </c>
      <c r="D29" s="61">
        <v>64.42</v>
      </c>
      <c r="E29" s="61">
        <v>6.83</v>
      </c>
      <c r="F29" s="62">
        <v>73.540000000000006</v>
      </c>
      <c r="G29" s="63">
        <v>74.94</v>
      </c>
      <c r="H29" s="64"/>
      <c r="I29" s="65" t="s">
        <v>62</v>
      </c>
      <c r="J29" s="61">
        <v>53.65</v>
      </c>
      <c r="K29" s="61">
        <v>5.23</v>
      </c>
      <c r="L29" s="62">
        <v>54.82</v>
      </c>
      <c r="M29" s="66">
        <v>55.54</v>
      </c>
      <c r="N29" s="67"/>
      <c r="O29" s="68" t="s">
        <v>62</v>
      </c>
      <c r="P29" s="69">
        <f t="shared" si="0"/>
        <v>10.770000000000003</v>
      </c>
      <c r="Q29" s="70">
        <v>18.72</v>
      </c>
      <c r="R29" s="70">
        <v>19.399999999999999</v>
      </c>
      <c r="S29" s="71">
        <v>1.8</v>
      </c>
      <c r="T29" s="1"/>
      <c r="U29" s="1"/>
    </row>
    <row r="30" spans="1:21" ht="15" x14ac:dyDescent="0.25">
      <c r="A30" s="58" t="s">
        <v>67</v>
      </c>
      <c r="B30" s="59">
        <v>24</v>
      </c>
      <c r="C30" s="60" t="s">
        <v>62</v>
      </c>
      <c r="D30" s="61">
        <v>64.38</v>
      </c>
      <c r="E30" s="61">
        <v>6.83</v>
      </c>
      <c r="F30" s="62">
        <v>73.680000000000007</v>
      </c>
      <c r="G30" s="63">
        <v>75.11</v>
      </c>
      <c r="H30" s="64"/>
      <c r="I30" s="65" t="s">
        <v>62</v>
      </c>
      <c r="J30" s="61">
        <v>53.78</v>
      </c>
      <c r="K30" s="61">
        <v>5.23</v>
      </c>
      <c r="L30" s="62">
        <v>54.8</v>
      </c>
      <c r="M30" s="66">
        <v>55.52</v>
      </c>
      <c r="N30" s="67"/>
      <c r="O30" s="68" t="s">
        <v>62</v>
      </c>
      <c r="P30" s="69">
        <f t="shared" si="0"/>
        <v>10.599999999999994</v>
      </c>
      <c r="Q30" s="70">
        <v>18.88</v>
      </c>
      <c r="R30" s="70">
        <v>19.59</v>
      </c>
      <c r="S30" s="71">
        <v>1.7989999999999999</v>
      </c>
      <c r="T30" s="1"/>
      <c r="U30" s="1"/>
    </row>
    <row r="31" spans="1:21" ht="15" x14ac:dyDescent="0.25">
      <c r="A31" s="58" t="s">
        <v>68</v>
      </c>
      <c r="B31" s="59">
        <v>24</v>
      </c>
      <c r="C31" s="60" t="s">
        <v>62</v>
      </c>
      <c r="D31" s="61">
        <v>64.400000000000006</v>
      </c>
      <c r="E31" s="61">
        <v>6.83</v>
      </c>
      <c r="F31" s="62">
        <v>73.25</v>
      </c>
      <c r="G31" s="63">
        <v>74.680000000000007</v>
      </c>
      <c r="H31" s="64"/>
      <c r="I31" s="65" t="s">
        <v>62</v>
      </c>
      <c r="J31" s="61">
        <v>53.92</v>
      </c>
      <c r="K31" s="61">
        <v>5.23</v>
      </c>
      <c r="L31" s="62">
        <v>54.39</v>
      </c>
      <c r="M31" s="66">
        <v>55.11</v>
      </c>
      <c r="N31" s="67"/>
      <c r="O31" s="68" t="s">
        <v>62</v>
      </c>
      <c r="P31" s="69">
        <f t="shared" si="0"/>
        <v>10.480000000000004</v>
      </c>
      <c r="Q31" s="70">
        <v>18.86</v>
      </c>
      <c r="R31" s="70">
        <v>19.57</v>
      </c>
      <c r="S31" s="71">
        <v>1.786</v>
      </c>
      <c r="T31" s="1"/>
      <c r="U31" s="1"/>
    </row>
    <row r="32" spans="1:21" ht="15" x14ac:dyDescent="0.25">
      <c r="A32" s="58" t="s">
        <v>69</v>
      </c>
      <c r="B32" s="59">
        <v>24</v>
      </c>
      <c r="C32" s="60" t="s">
        <v>62</v>
      </c>
      <c r="D32" s="61">
        <v>64.400000000000006</v>
      </c>
      <c r="E32" s="61">
        <v>6.83</v>
      </c>
      <c r="F32" s="62">
        <v>73.400000000000006</v>
      </c>
      <c r="G32" s="63">
        <v>74.81</v>
      </c>
      <c r="H32" s="64"/>
      <c r="I32" s="65" t="s">
        <v>62</v>
      </c>
      <c r="J32" s="61">
        <v>54.12</v>
      </c>
      <c r="K32" s="61">
        <v>5.23</v>
      </c>
      <c r="L32" s="62">
        <v>54.72</v>
      </c>
      <c r="M32" s="66">
        <v>55.44</v>
      </c>
      <c r="N32" s="67"/>
      <c r="O32" s="68" t="s">
        <v>62</v>
      </c>
      <c r="P32" s="69">
        <f t="shared" si="0"/>
        <v>10.280000000000008</v>
      </c>
      <c r="Q32" s="70">
        <v>18.68</v>
      </c>
      <c r="R32" s="70">
        <v>19.37</v>
      </c>
      <c r="S32" s="71">
        <v>1.766</v>
      </c>
      <c r="T32" s="1"/>
      <c r="U32" s="1"/>
    </row>
    <row r="33" spans="1:21" ht="15" x14ac:dyDescent="0.25">
      <c r="A33" s="58" t="s">
        <v>70</v>
      </c>
      <c r="B33" s="59">
        <v>24</v>
      </c>
      <c r="C33" s="60" t="s">
        <v>62</v>
      </c>
      <c r="D33" s="61">
        <v>64.38</v>
      </c>
      <c r="E33" s="61">
        <v>6.83</v>
      </c>
      <c r="F33" s="62">
        <v>75.540000000000006</v>
      </c>
      <c r="G33" s="63">
        <v>77</v>
      </c>
      <c r="H33" s="64"/>
      <c r="I33" s="65" t="s">
        <v>62</v>
      </c>
      <c r="J33" s="61">
        <v>54.51</v>
      </c>
      <c r="K33" s="61">
        <v>5.23</v>
      </c>
      <c r="L33" s="62">
        <v>54.28</v>
      </c>
      <c r="M33" s="66">
        <v>55</v>
      </c>
      <c r="N33" s="67"/>
      <c r="O33" s="68" t="s">
        <v>62</v>
      </c>
      <c r="P33" s="69">
        <f t="shared" si="0"/>
        <v>9.8699999999999974</v>
      </c>
      <c r="Q33" s="70">
        <v>21.26</v>
      </c>
      <c r="R33" s="70">
        <v>22</v>
      </c>
      <c r="S33" s="71">
        <v>1.9039999999999999</v>
      </c>
      <c r="T33" s="1"/>
      <c r="U33" s="1"/>
    </row>
    <row r="34" spans="1:21" ht="15" x14ac:dyDescent="0.25">
      <c r="A34" s="58" t="s">
        <v>71</v>
      </c>
      <c r="B34" s="59">
        <v>24</v>
      </c>
      <c r="C34" s="60" t="s">
        <v>62</v>
      </c>
      <c r="D34" s="61">
        <v>64.400000000000006</v>
      </c>
      <c r="E34" s="61">
        <v>6.83</v>
      </c>
      <c r="F34" s="62">
        <v>76.34</v>
      </c>
      <c r="G34" s="63">
        <v>77.819999999999993</v>
      </c>
      <c r="H34" s="64"/>
      <c r="I34" s="65" t="s">
        <v>62</v>
      </c>
      <c r="J34" s="61">
        <v>54.72</v>
      </c>
      <c r="K34" s="61">
        <v>5.23</v>
      </c>
      <c r="L34" s="62">
        <v>55.42</v>
      </c>
      <c r="M34" s="66">
        <v>56.16</v>
      </c>
      <c r="N34" s="67"/>
      <c r="O34" s="68" t="s">
        <v>62</v>
      </c>
      <c r="P34" s="69">
        <f t="shared" si="0"/>
        <v>9.6800000000000068</v>
      </c>
      <c r="Q34" s="70">
        <v>20.92</v>
      </c>
      <c r="R34" s="70">
        <v>21.66</v>
      </c>
      <c r="S34" s="71">
        <v>1.8859999999999999</v>
      </c>
      <c r="T34" s="1"/>
      <c r="U34" s="1"/>
    </row>
    <row r="35" spans="1:21" ht="15" x14ac:dyDescent="0.25">
      <c r="A35" s="58" t="s">
        <v>72</v>
      </c>
      <c r="B35" s="59">
        <v>24</v>
      </c>
      <c r="C35" s="60" t="s">
        <v>62</v>
      </c>
      <c r="D35" s="61">
        <v>64.39</v>
      </c>
      <c r="E35" s="61">
        <v>6.83</v>
      </c>
      <c r="F35" s="62">
        <v>74.290000000000006</v>
      </c>
      <c r="G35" s="63">
        <v>75.72</v>
      </c>
      <c r="H35" s="64"/>
      <c r="I35" s="65" t="s">
        <v>62</v>
      </c>
      <c r="J35" s="61">
        <v>54.52</v>
      </c>
      <c r="K35" s="61">
        <v>5.23</v>
      </c>
      <c r="L35" s="62">
        <v>55.18</v>
      </c>
      <c r="M35" s="66">
        <v>55.9</v>
      </c>
      <c r="N35" s="67"/>
      <c r="O35" s="68" t="s">
        <v>62</v>
      </c>
      <c r="P35" s="69">
        <f t="shared" si="0"/>
        <v>9.8699999999999974</v>
      </c>
      <c r="Q35" s="70">
        <v>19.11</v>
      </c>
      <c r="R35" s="70">
        <v>19.82</v>
      </c>
      <c r="S35" s="71">
        <v>1.7769999999999999</v>
      </c>
      <c r="T35" s="1"/>
      <c r="U35" s="1"/>
    </row>
    <row r="36" spans="1:21" ht="15" x14ac:dyDescent="0.25">
      <c r="A36" s="58" t="s">
        <v>73</v>
      </c>
      <c r="B36" s="59">
        <v>24</v>
      </c>
      <c r="C36" s="60" t="s">
        <v>62</v>
      </c>
      <c r="D36" s="61">
        <v>64.41</v>
      </c>
      <c r="E36" s="61">
        <v>6.83</v>
      </c>
      <c r="F36" s="62">
        <v>79.930000000000007</v>
      </c>
      <c r="G36" s="63">
        <v>81.489999999999995</v>
      </c>
      <c r="H36" s="64"/>
      <c r="I36" s="65" t="s">
        <v>62</v>
      </c>
      <c r="J36" s="61">
        <v>55.74</v>
      </c>
      <c r="K36" s="61">
        <v>5.23</v>
      </c>
      <c r="L36" s="62">
        <v>61.27</v>
      </c>
      <c r="M36" s="66">
        <v>62.09</v>
      </c>
      <c r="N36" s="67"/>
      <c r="O36" s="68" t="s">
        <v>62</v>
      </c>
      <c r="P36" s="69">
        <f t="shared" si="0"/>
        <v>8.6699999999999946</v>
      </c>
      <c r="Q36" s="70">
        <v>18.66</v>
      </c>
      <c r="R36" s="70">
        <v>19.399999999999999</v>
      </c>
      <c r="S36" s="71">
        <v>1.734</v>
      </c>
      <c r="T36" s="1"/>
      <c r="U36" s="1"/>
    </row>
    <row r="37" spans="1:21" ht="15" x14ac:dyDescent="0.25">
      <c r="A37" s="58" t="s">
        <v>74</v>
      </c>
      <c r="B37" s="59">
        <v>24</v>
      </c>
      <c r="C37" s="60" t="s">
        <v>62</v>
      </c>
      <c r="D37" s="61">
        <v>64.45</v>
      </c>
      <c r="E37" s="61">
        <v>6.83</v>
      </c>
      <c r="F37" s="62">
        <v>87.85</v>
      </c>
      <c r="G37" s="63">
        <v>89.55</v>
      </c>
      <c r="H37" s="64"/>
      <c r="I37" s="65" t="s">
        <v>62</v>
      </c>
      <c r="J37" s="61">
        <v>56.18</v>
      </c>
      <c r="K37" s="61">
        <v>5.23</v>
      </c>
      <c r="L37" s="62">
        <v>71.430000000000007</v>
      </c>
      <c r="M37" s="66">
        <v>72.5</v>
      </c>
      <c r="N37" s="67"/>
      <c r="O37" s="68" t="s">
        <v>62</v>
      </c>
      <c r="P37" s="69">
        <f t="shared" si="0"/>
        <v>8.2700000000000031</v>
      </c>
      <c r="Q37" s="70">
        <v>16.420000000000002</v>
      </c>
      <c r="R37" s="70">
        <v>17.05</v>
      </c>
      <c r="S37" s="71">
        <v>1.651</v>
      </c>
      <c r="T37" s="1"/>
      <c r="U37" s="1"/>
    </row>
    <row r="38" spans="1:21" ht="15" x14ac:dyDescent="0.25">
      <c r="A38" s="58" t="s">
        <v>75</v>
      </c>
      <c r="B38" s="59">
        <v>24</v>
      </c>
      <c r="C38" s="60" t="s">
        <v>62</v>
      </c>
      <c r="D38" s="61">
        <v>64.48</v>
      </c>
      <c r="E38" s="61">
        <v>6.83</v>
      </c>
      <c r="F38" s="62">
        <v>111.63</v>
      </c>
      <c r="G38" s="63">
        <v>113.78</v>
      </c>
      <c r="H38" s="64"/>
      <c r="I38" s="65" t="s">
        <v>62</v>
      </c>
      <c r="J38" s="61">
        <v>57.51</v>
      </c>
      <c r="K38" s="61">
        <v>5.23</v>
      </c>
      <c r="L38" s="62">
        <v>94.66</v>
      </c>
      <c r="M38" s="66">
        <v>96.18</v>
      </c>
      <c r="N38" s="67"/>
      <c r="O38" s="68" t="s">
        <v>62</v>
      </c>
      <c r="P38" s="69">
        <f t="shared" si="0"/>
        <v>6.970000000000006</v>
      </c>
      <c r="Q38" s="70">
        <v>16.97</v>
      </c>
      <c r="R38" s="70">
        <v>17.600000000000001</v>
      </c>
      <c r="S38" s="71">
        <v>1.7549999999999999</v>
      </c>
      <c r="T38" s="1"/>
      <c r="U38" s="1"/>
    </row>
    <row r="39" spans="1:21" ht="15" x14ac:dyDescent="0.25">
      <c r="A39" s="58" t="s">
        <v>76</v>
      </c>
      <c r="B39" s="59">
        <v>24</v>
      </c>
      <c r="C39" s="60" t="s">
        <v>62</v>
      </c>
      <c r="D39" s="61">
        <v>64.48</v>
      </c>
      <c r="E39" s="61">
        <v>6.83</v>
      </c>
      <c r="F39" s="62">
        <v>111.8</v>
      </c>
      <c r="G39" s="63">
        <v>113.95</v>
      </c>
      <c r="H39" s="64"/>
      <c r="I39" s="65" t="s">
        <v>62</v>
      </c>
      <c r="J39" s="61">
        <v>57.56</v>
      </c>
      <c r="K39" s="61">
        <v>5.23</v>
      </c>
      <c r="L39" s="62">
        <v>95.3</v>
      </c>
      <c r="M39" s="66">
        <v>96.81</v>
      </c>
      <c r="N39" s="67"/>
      <c r="O39" s="68" t="s">
        <v>62</v>
      </c>
      <c r="P39" s="69">
        <f t="shared" si="0"/>
        <v>6.9200000000000017</v>
      </c>
      <c r="Q39" s="70">
        <v>16.5</v>
      </c>
      <c r="R39" s="70">
        <v>17.14</v>
      </c>
      <c r="S39" s="71">
        <v>1.726</v>
      </c>
      <c r="T39" s="1"/>
      <c r="U39" s="1"/>
    </row>
    <row r="40" spans="1:21" ht="15" x14ac:dyDescent="0.25">
      <c r="A40" s="58" t="s">
        <v>77</v>
      </c>
      <c r="B40" s="59">
        <v>24</v>
      </c>
      <c r="C40" s="60" t="s">
        <v>62</v>
      </c>
      <c r="D40" s="61">
        <v>64.5</v>
      </c>
      <c r="E40" s="61">
        <v>6.83</v>
      </c>
      <c r="F40" s="62">
        <v>110.04</v>
      </c>
      <c r="G40" s="63">
        <v>112.16</v>
      </c>
      <c r="H40" s="64"/>
      <c r="I40" s="65" t="s">
        <v>62</v>
      </c>
      <c r="J40" s="61">
        <v>57.38</v>
      </c>
      <c r="K40" s="61">
        <v>5.23</v>
      </c>
      <c r="L40" s="62">
        <v>90.24</v>
      </c>
      <c r="M40" s="66">
        <v>91.62</v>
      </c>
      <c r="N40" s="67"/>
      <c r="O40" s="68" t="s">
        <v>62</v>
      </c>
      <c r="P40" s="69">
        <f t="shared" si="0"/>
        <v>7.1199999999999974</v>
      </c>
      <c r="Q40" s="70">
        <v>19.8</v>
      </c>
      <c r="R40" s="70">
        <v>20.54</v>
      </c>
      <c r="S40" s="71">
        <v>1.921</v>
      </c>
      <c r="T40" s="1"/>
      <c r="U40" s="1"/>
    </row>
    <row r="41" spans="1:21" ht="15" x14ac:dyDescent="0.25">
      <c r="A41" s="58" t="s">
        <v>78</v>
      </c>
      <c r="B41" s="59">
        <v>24</v>
      </c>
      <c r="C41" s="60" t="s">
        <v>62</v>
      </c>
      <c r="D41" s="61">
        <v>64.510000000000005</v>
      </c>
      <c r="E41" s="61">
        <v>6.83</v>
      </c>
      <c r="F41" s="62">
        <v>111.97</v>
      </c>
      <c r="G41" s="63">
        <v>114.12</v>
      </c>
      <c r="H41" s="64"/>
      <c r="I41" s="65" t="s">
        <v>62</v>
      </c>
      <c r="J41" s="61">
        <v>57.6</v>
      </c>
      <c r="K41" s="61">
        <v>5.23</v>
      </c>
      <c r="L41" s="62">
        <v>94.45</v>
      </c>
      <c r="M41" s="66">
        <v>95.9</v>
      </c>
      <c r="N41" s="67"/>
      <c r="O41" s="68" t="s">
        <v>62</v>
      </c>
      <c r="P41" s="69">
        <f t="shared" si="0"/>
        <v>6.9100000000000037</v>
      </c>
      <c r="Q41" s="70">
        <v>17.52</v>
      </c>
      <c r="R41" s="70">
        <v>18.22</v>
      </c>
      <c r="S41" s="71">
        <v>1.7869999999999999</v>
      </c>
      <c r="T41" s="1"/>
      <c r="U41" s="1"/>
    </row>
    <row r="42" spans="1:21" ht="15" x14ac:dyDescent="0.25">
      <c r="A42" s="58" t="s">
        <v>79</v>
      </c>
      <c r="B42" s="59">
        <v>24</v>
      </c>
      <c r="C42" s="60" t="s">
        <v>62</v>
      </c>
      <c r="D42" s="61">
        <v>64.489999999999995</v>
      </c>
      <c r="E42" s="61">
        <v>6.83</v>
      </c>
      <c r="F42" s="62">
        <v>109.78</v>
      </c>
      <c r="G42" s="63">
        <v>111.9</v>
      </c>
      <c r="H42" s="64"/>
      <c r="I42" s="65" t="s">
        <v>62</v>
      </c>
      <c r="J42" s="61">
        <v>57.48</v>
      </c>
      <c r="K42" s="61">
        <v>5.23</v>
      </c>
      <c r="L42" s="62">
        <v>92.14</v>
      </c>
      <c r="M42" s="66">
        <v>93.59</v>
      </c>
      <c r="N42" s="67"/>
      <c r="O42" s="68" t="s">
        <v>62</v>
      </c>
      <c r="P42" s="69">
        <f t="shared" si="0"/>
        <v>7.009999999999998</v>
      </c>
      <c r="Q42" s="70">
        <v>17.64</v>
      </c>
      <c r="R42" s="70">
        <v>18.309999999999999</v>
      </c>
      <c r="S42" s="71">
        <v>1.786</v>
      </c>
      <c r="T42" s="1"/>
      <c r="U42" s="1"/>
    </row>
    <row r="43" spans="1:21" ht="15" x14ac:dyDescent="0.25">
      <c r="A43" s="58" t="s">
        <v>80</v>
      </c>
      <c r="B43" s="59">
        <v>24</v>
      </c>
      <c r="C43" s="60" t="s">
        <v>62</v>
      </c>
      <c r="D43" s="61">
        <v>64.489999999999995</v>
      </c>
      <c r="E43" s="61">
        <v>6.83</v>
      </c>
      <c r="F43" s="62">
        <v>112.33</v>
      </c>
      <c r="G43" s="63">
        <v>114.5</v>
      </c>
      <c r="H43" s="64"/>
      <c r="I43" s="65" t="s">
        <v>62</v>
      </c>
      <c r="J43" s="61">
        <v>57.81</v>
      </c>
      <c r="K43" s="61">
        <v>5.23</v>
      </c>
      <c r="L43" s="62">
        <v>94.97</v>
      </c>
      <c r="M43" s="66">
        <v>96.49</v>
      </c>
      <c r="N43" s="67"/>
      <c r="O43" s="68" t="s">
        <v>62</v>
      </c>
      <c r="P43" s="69">
        <f t="shared" si="0"/>
        <v>6.6799999999999926</v>
      </c>
      <c r="Q43" s="70">
        <v>17.36</v>
      </c>
      <c r="R43" s="70">
        <v>18.010000000000002</v>
      </c>
      <c r="S43" s="71">
        <v>1.7549999999999999</v>
      </c>
      <c r="T43" s="1"/>
      <c r="U43" s="1"/>
    </row>
    <row r="44" spans="1:21" ht="15" x14ac:dyDescent="0.25">
      <c r="A44" s="58" t="s">
        <v>81</v>
      </c>
      <c r="B44" s="59">
        <v>24</v>
      </c>
      <c r="C44" s="60" t="s">
        <v>62</v>
      </c>
      <c r="D44" s="61">
        <v>64.45</v>
      </c>
      <c r="E44" s="61">
        <v>6.83</v>
      </c>
      <c r="F44" s="62">
        <v>101.57</v>
      </c>
      <c r="G44" s="63">
        <v>103.54</v>
      </c>
      <c r="H44" s="64"/>
      <c r="I44" s="65" t="s">
        <v>62</v>
      </c>
      <c r="J44" s="61">
        <v>57.14</v>
      </c>
      <c r="K44" s="61">
        <v>5.23</v>
      </c>
      <c r="L44" s="62">
        <v>85.34</v>
      </c>
      <c r="M44" s="66">
        <v>86.68</v>
      </c>
      <c r="N44" s="67"/>
      <c r="O44" s="68" t="s">
        <v>62</v>
      </c>
      <c r="P44" s="69">
        <f t="shared" si="0"/>
        <v>7.3100000000000023</v>
      </c>
      <c r="Q44" s="70">
        <v>16.23</v>
      </c>
      <c r="R44" s="70">
        <v>16.86</v>
      </c>
      <c r="S44" s="71">
        <v>1.6759999999999999</v>
      </c>
      <c r="T44" s="1"/>
      <c r="U44" s="1"/>
    </row>
    <row r="45" spans="1:21" ht="15" x14ac:dyDescent="0.25">
      <c r="A45" s="58" t="s">
        <v>82</v>
      </c>
      <c r="B45" s="59">
        <v>24</v>
      </c>
      <c r="C45" s="60" t="s">
        <v>62</v>
      </c>
      <c r="D45" s="61">
        <v>64.52</v>
      </c>
      <c r="E45" s="61">
        <v>6.83</v>
      </c>
      <c r="F45" s="62">
        <v>109.88</v>
      </c>
      <c r="G45" s="63">
        <v>111.98</v>
      </c>
      <c r="H45" s="64"/>
      <c r="I45" s="65" t="s">
        <v>62</v>
      </c>
      <c r="J45" s="61">
        <v>57.57</v>
      </c>
      <c r="K45" s="61">
        <v>5.23</v>
      </c>
      <c r="L45" s="62">
        <v>94.07</v>
      </c>
      <c r="M45" s="66">
        <v>95.54</v>
      </c>
      <c r="N45" s="67"/>
      <c r="O45" s="68" t="s">
        <v>62</v>
      </c>
      <c r="P45" s="69">
        <f t="shared" si="0"/>
        <v>6.9499999999999957</v>
      </c>
      <c r="Q45" s="70">
        <v>15.81</v>
      </c>
      <c r="R45" s="70">
        <v>16.440000000000001</v>
      </c>
      <c r="S45" s="71">
        <v>1.675</v>
      </c>
      <c r="T45" s="1"/>
      <c r="U45" s="1"/>
    </row>
    <row r="46" spans="1:21" ht="15" x14ac:dyDescent="0.25">
      <c r="A46" s="58" t="s">
        <v>83</v>
      </c>
      <c r="B46" s="59">
        <v>24</v>
      </c>
      <c r="C46" s="60" t="s">
        <v>62</v>
      </c>
      <c r="D46" s="61">
        <v>64.510000000000005</v>
      </c>
      <c r="E46" s="61">
        <v>6.83</v>
      </c>
      <c r="F46" s="62">
        <v>110.14</v>
      </c>
      <c r="G46" s="63">
        <v>112.26</v>
      </c>
      <c r="H46" s="64"/>
      <c r="I46" s="65" t="s">
        <v>62</v>
      </c>
      <c r="J46" s="61">
        <v>57.62</v>
      </c>
      <c r="K46" s="61">
        <v>5.23</v>
      </c>
      <c r="L46" s="62">
        <v>94.43</v>
      </c>
      <c r="M46" s="66">
        <v>95.95</v>
      </c>
      <c r="N46" s="67"/>
      <c r="O46" s="68" t="s">
        <v>62</v>
      </c>
      <c r="P46" s="69">
        <f t="shared" si="0"/>
        <v>6.8900000000000077</v>
      </c>
      <c r="Q46" s="70">
        <v>15.71</v>
      </c>
      <c r="R46" s="70">
        <v>16.309999999999999</v>
      </c>
      <c r="S46" s="71">
        <v>1.667</v>
      </c>
      <c r="T46" s="1"/>
      <c r="U46" s="1"/>
    </row>
    <row r="47" spans="1:21" ht="15" x14ac:dyDescent="0.25">
      <c r="A47" s="58" t="s">
        <v>84</v>
      </c>
      <c r="B47" s="59">
        <v>24</v>
      </c>
      <c r="C47" s="60" t="s">
        <v>62</v>
      </c>
      <c r="D47" s="61">
        <v>64.52</v>
      </c>
      <c r="E47" s="61">
        <v>6.83</v>
      </c>
      <c r="F47" s="62">
        <v>113.07</v>
      </c>
      <c r="G47" s="63">
        <v>115.26</v>
      </c>
      <c r="H47" s="64"/>
      <c r="I47" s="65" t="s">
        <v>62</v>
      </c>
      <c r="J47" s="61">
        <v>57.71</v>
      </c>
      <c r="K47" s="61">
        <v>5.23</v>
      </c>
      <c r="L47" s="62">
        <v>94.72</v>
      </c>
      <c r="M47" s="66">
        <v>96.24</v>
      </c>
      <c r="N47" s="67"/>
      <c r="O47" s="68" t="s">
        <v>62</v>
      </c>
      <c r="P47" s="69">
        <f t="shared" si="0"/>
        <v>6.8099999999999952</v>
      </c>
      <c r="Q47" s="70">
        <v>18.350000000000001</v>
      </c>
      <c r="R47" s="70">
        <v>19.02</v>
      </c>
      <c r="S47" s="71">
        <v>1.8320000000000001</v>
      </c>
      <c r="T47" s="1"/>
      <c r="U47" s="1"/>
    </row>
    <row r="48" spans="1:21" ht="15" x14ac:dyDescent="0.25">
      <c r="A48" s="58" t="s">
        <v>85</v>
      </c>
      <c r="B48" s="59">
        <v>24</v>
      </c>
      <c r="C48" s="60" t="s">
        <v>62</v>
      </c>
      <c r="D48" s="61">
        <v>64.52</v>
      </c>
      <c r="E48" s="61">
        <v>6.83</v>
      </c>
      <c r="F48" s="62">
        <v>112.87</v>
      </c>
      <c r="G48" s="63">
        <v>115.07</v>
      </c>
      <c r="H48" s="64"/>
      <c r="I48" s="65" t="s">
        <v>62</v>
      </c>
      <c r="J48" s="61">
        <v>57.71</v>
      </c>
      <c r="K48" s="61">
        <v>5.23</v>
      </c>
      <c r="L48" s="62">
        <v>93.95</v>
      </c>
      <c r="M48" s="66">
        <v>95.45</v>
      </c>
      <c r="N48" s="67"/>
      <c r="O48" s="68" t="s">
        <v>62</v>
      </c>
      <c r="P48" s="69">
        <f t="shared" si="0"/>
        <v>6.8099999999999952</v>
      </c>
      <c r="Q48" s="70">
        <v>18.920000000000002</v>
      </c>
      <c r="R48" s="70">
        <v>19.62</v>
      </c>
      <c r="S48" s="71">
        <v>1.865</v>
      </c>
      <c r="T48" s="1"/>
      <c r="U48" s="1"/>
    </row>
    <row r="49" spans="1:21" ht="15" x14ac:dyDescent="0.25">
      <c r="A49" s="58" t="s">
        <v>86</v>
      </c>
      <c r="B49" s="59">
        <v>24</v>
      </c>
      <c r="C49" s="60" t="s">
        <v>62</v>
      </c>
      <c r="D49" s="61">
        <v>64.53</v>
      </c>
      <c r="E49" s="61">
        <v>6.83</v>
      </c>
      <c r="F49" s="62">
        <v>113.16</v>
      </c>
      <c r="G49" s="63">
        <v>115.34</v>
      </c>
      <c r="H49" s="64"/>
      <c r="I49" s="65" t="s">
        <v>62</v>
      </c>
      <c r="J49" s="61">
        <v>57.79</v>
      </c>
      <c r="K49" s="61">
        <v>5.23</v>
      </c>
      <c r="L49" s="62">
        <v>95.07</v>
      </c>
      <c r="M49" s="66">
        <v>96.59</v>
      </c>
      <c r="N49" s="67"/>
      <c r="O49" s="68" t="s">
        <v>62</v>
      </c>
      <c r="P49" s="69">
        <f t="shared" si="0"/>
        <v>6.740000000000002</v>
      </c>
      <c r="Q49" s="70">
        <v>18.09</v>
      </c>
      <c r="R49" s="70">
        <v>18.75</v>
      </c>
      <c r="S49" s="71">
        <v>1.81</v>
      </c>
      <c r="T49" s="1"/>
      <c r="U49" s="1"/>
    </row>
    <row r="50" spans="1:21" ht="15" x14ac:dyDescent="0.25">
      <c r="A50" s="58" t="s">
        <v>87</v>
      </c>
      <c r="B50" s="59">
        <v>24</v>
      </c>
      <c r="C50" s="60" t="s">
        <v>62</v>
      </c>
      <c r="D50" s="61">
        <v>64.55</v>
      </c>
      <c r="E50" s="61">
        <v>6.83</v>
      </c>
      <c r="F50" s="62">
        <v>113.59</v>
      </c>
      <c r="G50" s="63">
        <v>115.78</v>
      </c>
      <c r="H50" s="64"/>
      <c r="I50" s="65" t="s">
        <v>62</v>
      </c>
      <c r="J50" s="61">
        <v>57.79</v>
      </c>
      <c r="K50" s="61">
        <v>5.23</v>
      </c>
      <c r="L50" s="62">
        <v>93.47</v>
      </c>
      <c r="M50" s="66">
        <v>94.96</v>
      </c>
      <c r="N50" s="67"/>
      <c r="O50" s="68" t="s">
        <v>62</v>
      </c>
      <c r="P50" s="69">
        <f t="shared" si="0"/>
        <v>6.759999999999998</v>
      </c>
      <c r="Q50" s="70">
        <v>20.12</v>
      </c>
      <c r="R50" s="70">
        <v>20.82</v>
      </c>
      <c r="S50" s="71">
        <v>1.9330000000000001</v>
      </c>
      <c r="T50" s="1"/>
      <c r="U50" s="1"/>
    </row>
    <row r="51" spans="1:21" ht="15" x14ac:dyDescent="0.25">
      <c r="A51" s="58" t="s">
        <v>88</v>
      </c>
      <c r="B51" s="59">
        <v>24</v>
      </c>
      <c r="C51" s="60" t="s">
        <v>62</v>
      </c>
      <c r="D51" s="61">
        <v>64.52</v>
      </c>
      <c r="E51" s="61">
        <v>6.83</v>
      </c>
      <c r="F51" s="62">
        <v>115.09</v>
      </c>
      <c r="G51" s="63">
        <v>117.31</v>
      </c>
      <c r="H51" s="64"/>
      <c r="I51" s="65" t="s">
        <v>62</v>
      </c>
      <c r="J51" s="61">
        <v>57.8</v>
      </c>
      <c r="K51" s="61">
        <v>5.23</v>
      </c>
      <c r="L51" s="62">
        <v>96.09</v>
      </c>
      <c r="M51" s="66">
        <v>97.62</v>
      </c>
      <c r="N51" s="67"/>
      <c r="O51" s="68" t="s">
        <v>62</v>
      </c>
      <c r="P51" s="69">
        <f t="shared" si="0"/>
        <v>6.7199999999999989</v>
      </c>
      <c r="Q51" s="70">
        <v>19</v>
      </c>
      <c r="R51" s="70">
        <v>19.690000000000001</v>
      </c>
      <c r="S51" s="71">
        <v>1.8759999999999999</v>
      </c>
      <c r="T51" s="1"/>
      <c r="U51" s="1"/>
    </row>
    <row r="52" spans="1:21" ht="15" x14ac:dyDescent="0.25">
      <c r="A52" s="58" t="s">
        <v>89</v>
      </c>
      <c r="B52" s="59">
        <v>24</v>
      </c>
      <c r="C52" s="60" t="s">
        <v>62</v>
      </c>
      <c r="D52" s="61">
        <v>64.56</v>
      </c>
      <c r="E52" s="61">
        <v>6.83</v>
      </c>
      <c r="F52" s="62">
        <v>113.21</v>
      </c>
      <c r="G52" s="63">
        <v>115.37</v>
      </c>
      <c r="H52" s="64"/>
      <c r="I52" s="65" t="s">
        <v>62</v>
      </c>
      <c r="J52" s="61">
        <v>57.79</v>
      </c>
      <c r="K52" s="61">
        <v>5.23</v>
      </c>
      <c r="L52" s="62">
        <v>96.79</v>
      </c>
      <c r="M52" s="66">
        <v>98.34</v>
      </c>
      <c r="N52" s="67"/>
      <c r="O52" s="68" t="s">
        <v>62</v>
      </c>
      <c r="P52" s="69">
        <f t="shared" si="0"/>
        <v>6.7700000000000031</v>
      </c>
      <c r="Q52" s="70">
        <v>16.420000000000002</v>
      </c>
      <c r="R52" s="70">
        <v>17.03</v>
      </c>
      <c r="S52" s="71">
        <v>1.7170000000000001</v>
      </c>
      <c r="T52" s="1"/>
      <c r="U52" s="1"/>
    </row>
    <row r="53" spans="1:21" ht="15" x14ac:dyDescent="0.25">
      <c r="A53" s="58" t="s">
        <v>90</v>
      </c>
      <c r="B53" s="59">
        <v>24</v>
      </c>
      <c r="C53" s="60" t="s">
        <v>62</v>
      </c>
      <c r="D53" s="61">
        <v>64.52</v>
      </c>
      <c r="E53" s="61">
        <v>6.83</v>
      </c>
      <c r="F53" s="62">
        <v>113.54</v>
      </c>
      <c r="G53" s="63">
        <v>115.74</v>
      </c>
      <c r="H53" s="64"/>
      <c r="I53" s="65" t="s">
        <v>62</v>
      </c>
      <c r="J53" s="61">
        <v>57.79</v>
      </c>
      <c r="K53" s="61">
        <v>5.23</v>
      </c>
      <c r="L53" s="62">
        <v>95.39</v>
      </c>
      <c r="M53" s="66">
        <v>96.93</v>
      </c>
      <c r="N53" s="67"/>
      <c r="O53" s="68" t="s">
        <v>62</v>
      </c>
      <c r="P53" s="69">
        <f t="shared" si="0"/>
        <v>6.7299999999999969</v>
      </c>
      <c r="Q53" s="70">
        <v>18.149999999999999</v>
      </c>
      <c r="R53" s="70">
        <v>18.809999999999999</v>
      </c>
      <c r="S53" s="71">
        <v>1.8140000000000001</v>
      </c>
      <c r="T53" s="1"/>
      <c r="U53" s="1"/>
    </row>
    <row r="54" spans="1:21" ht="15" x14ac:dyDescent="0.25">
      <c r="A54" s="58" t="s">
        <v>91</v>
      </c>
      <c r="B54" s="59">
        <v>24</v>
      </c>
      <c r="C54" s="60" t="s">
        <v>62</v>
      </c>
      <c r="D54" s="61">
        <v>35.052</v>
      </c>
      <c r="E54" s="61">
        <v>6.83</v>
      </c>
      <c r="F54" s="62">
        <v>14.27</v>
      </c>
      <c r="G54" s="63">
        <v>14.55</v>
      </c>
      <c r="H54" s="64"/>
      <c r="I54" s="65" t="s">
        <v>62</v>
      </c>
      <c r="J54" s="61">
        <v>32.39</v>
      </c>
      <c r="K54" s="61">
        <v>5.23</v>
      </c>
      <c r="L54" s="62">
        <v>13.08</v>
      </c>
      <c r="M54" s="66">
        <v>13.29</v>
      </c>
      <c r="N54" s="67"/>
      <c r="O54" s="68" t="s">
        <v>62</v>
      </c>
      <c r="P54" s="69">
        <f t="shared" si="0"/>
        <v>2.661999999999999</v>
      </c>
      <c r="Q54" s="70">
        <f>F54-L54</f>
        <v>1.1899999999999995</v>
      </c>
      <c r="R54" s="70">
        <f>G54-M54</f>
        <v>1.2600000000000016</v>
      </c>
      <c r="S54" s="71">
        <v>0.16800000000000001</v>
      </c>
      <c r="T54" s="1"/>
      <c r="U54" s="1"/>
    </row>
    <row r="55" spans="1:21" ht="15" x14ac:dyDescent="0.25">
      <c r="A55" s="58" t="s">
        <v>54</v>
      </c>
      <c r="B55" s="59" t="s">
        <v>54</v>
      </c>
      <c r="C55" s="60" t="s">
        <v>62</v>
      </c>
      <c r="D55" s="61" t="s">
        <v>54</v>
      </c>
      <c r="E55" s="61" t="s">
        <v>54</v>
      </c>
      <c r="F55" s="62" t="s">
        <v>54</v>
      </c>
      <c r="G55" s="63" t="s">
        <v>54</v>
      </c>
      <c r="H55" s="64"/>
      <c r="I55" s="65" t="s">
        <v>62</v>
      </c>
      <c r="J55" s="61" t="s">
        <v>54</v>
      </c>
      <c r="K55" s="61" t="s">
        <v>54</v>
      </c>
      <c r="L55" s="62" t="s">
        <v>54</v>
      </c>
      <c r="M55" s="66" t="s">
        <v>54</v>
      </c>
      <c r="N55" s="67"/>
      <c r="O55" s="68" t="s">
        <v>54</v>
      </c>
      <c r="P55" s="69" t="str">
        <f t="shared" si="0"/>
        <v/>
      </c>
      <c r="Q55" s="70" t="s">
        <v>54</v>
      </c>
      <c r="R55" s="70" t="s">
        <v>54</v>
      </c>
      <c r="S55" s="71" t="s">
        <v>54</v>
      </c>
      <c r="T55" s="1"/>
      <c r="U55" s="1"/>
    </row>
    <row r="56" spans="1:21" ht="15" x14ac:dyDescent="0.25">
      <c r="A56" s="58" t="s">
        <v>54</v>
      </c>
      <c r="B56" s="59" t="s">
        <v>54</v>
      </c>
      <c r="C56" s="60" t="s">
        <v>62</v>
      </c>
      <c r="D56" s="61" t="s">
        <v>54</v>
      </c>
      <c r="E56" s="61" t="s">
        <v>54</v>
      </c>
      <c r="F56" s="62" t="s">
        <v>54</v>
      </c>
      <c r="G56" s="63" t="s">
        <v>54</v>
      </c>
      <c r="H56" s="64"/>
      <c r="I56" s="65" t="s">
        <v>62</v>
      </c>
      <c r="J56" s="61" t="s">
        <v>54</v>
      </c>
      <c r="K56" s="61" t="s">
        <v>54</v>
      </c>
      <c r="L56" s="62" t="s">
        <v>54</v>
      </c>
      <c r="M56" s="66" t="s">
        <v>54</v>
      </c>
      <c r="N56" s="67"/>
      <c r="O56" s="68" t="s">
        <v>54</v>
      </c>
      <c r="P56" s="69" t="str">
        <f t="shared" si="0"/>
        <v/>
      </c>
      <c r="Q56" s="70" t="s">
        <v>54</v>
      </c>
      <c r="R56" s="70" t="s">
        <v>54</v>
      </c>
      <c r="S56" s="71" t="s">
        <v>54</v>
      </c>
      <c r="T56" s="1"/>
      <c r="U56" s="1"/>
    </row>
    <row r="57" spans="1:21" ht="15" x14ac:dyDescent="0.25">
      <c r="A57" s="58" t="s">
        <v>54</v>
      </c>
      <c r="B57" s="59" t="s">
        <v>54</v>
      </c>
      <c r="C57" s="60" t="s">
        <v>62</v>
      </c>
      <c r="D57" s="61" t="s">
        <v>54</v>
      </c>
      <c r="E57" s="61" t="s">
        <v>54</v>
      </c>
      <c r="F57" s="62" t="s">
        <v>54</v>
      </c>
      <c r="G57" s="63" t="s">
        <v>54</v>
      </c>
      <c r="H57" s="64"/>
      <c r="I57" s="65" t="s">
        <v>62</v>
      </c>
      <c r="J57" s="61" t="s">
        <v>54</v>
      </c>
      <c r="K57" s="61" t="s">
        <v>54</v>
      </c>
      <c r="L57" s="62" t="s">
        <v>54</v>
      </c>
      <c r="M57" s="66" t="s">
        <v>54</v>
      </c>
      <c r="N57" s="67"/>
      <c r="O57" s="68" t="s">
        <v>54</v>
      </c>
      <c r="P57" s="69" t="str">
        <f t="shared" si="0"/>
        <v/>
      </c>
      <c r="Q57" s="70" t="s">
        <v>54</v>
      </c>
      <c r="R57" s="70" t="s">
        <v>54</v>
      </c>
      <c r="S57" s="71" t="s">
        <v>54</v>
      </c>
      <c r="T57" s="1"/>
      <c r="U57" s="1"/>
    </row>
    <row r="58" spans="1:21" ht="15" x14ac:dyDescent="0.25">
      <c r="A58" s="58" t="s">
        <v>54</v>
      </c>
      <c r="B58" s="59" t="s">
        <v>54</v>
      </c>
      <c r="C58" s="60" t="s">
        <v>62</v>
      </c>
      <c r="D58" s="61" t="s">
        <v>54</v>
      </c>
      <c r="E58" s="61" t="s">
        <v>54</v>
      </c>
      <c r="F58" s="62" t="s">
        <v>54</v>
      </c>
      <c r="G58" s="63" t="s">
        <v>54</v>
      </c>
      <c r="H58" s="64"/>
      <c r="I58" s="65" t="s">
        <v>62</v>
      </c>
      <c r="J58" s="61" t="s">
        <v>54</v>
      </c>
      <c r="K58" s="61" t="s">
        <v>54</v>
      </c>
      <c r="L58" s="62" t="s">
        <v>54</v>
      </c>
      <c r="M58" s="66" t="s">
        <v>54</v>
      </c>
      <c r="N58" s="67"/>
      <c r="O58" s="68" t="s">
        <v>54</v>
      </c>
      <c r="P58" s="69" t="str">
        <f t="shared" si="0"/>
        <v/>
      </c>
      <c r="Q58" s="70" t="s">
        <v>54</v>
      </c>
      <c r="R58" s="70" t="s">
        <v>54</v>
      </c>
      <c r="S58" s="71" t="s">
        <v>54</v>
      </c>
      <c r="T58" s="1"/>
      <c r="U58" s="1"/>
    </row>
    <row r="59" spans="1:21" ht="15" x14ac:dyDescent="0.25">
      <c r="A59" s="58" t="s">
        <v>54</v>
      </c>
      <c r="B59" s="59" t="s">
        <v>54</v>
      </c>
      <c r="C59" s="60" t="s">
        <v>62</v>
      </c>
      <c r="D59" s="61" t="s">
        <v>54</v>
      </c>
      <c r="E59" s="61" t="s">
        <v>54</v>
      </c>
      <c r="F59" s="62" t="s">
        <v>54</v>
      </c>
      <c r="G59" s="63" t="s">
        <v>54</v>
      </c>
      <c r="H59" s="64"/>
      <c r="I59" s="65" t="s">
        <v>62</v>
      </c>
      <c r="J59" s="61" t="s">
        <v>54</v>
      </c>
      <c r="K59" s="61" t="s">
        <v>54</v>
      </c>
      <c r="L59" s="62" t="s">
        <v>54</v>
      </c>
      <c r="M59" s="66" t="s">
        <v>54</v>
      </c>
      <c r="N59" s="67"/>
      <c r="O59" s="68" t="s">
        <v>54</v>
      </c>
      <c r="P59" s="69" t="str">
        <f t="shared" si="0"/>
        <v/>
      </c>
      <c r="Q59" s="70" t="s">
        <v>54</v>
      </c>
      <c r="R59" s="70" t="s">
        <v>54</v>
      </c>
      <c r="S59" s="71" t="s">
        <v>54</v>
      </c>
      <c r="T59" s="1"/>
      <c r="U59" s="1"/>
    </row>
    <row r="60" spans="1:21" ht="15" x14ac:dyDescent="0.25">
      <c r="A60" s="58" t="s">
        <v>54</v>
      </c>
      <c r="B60" s="59" t="s">
        <v>54</v>
      </c>
      <c r="C60" s="60" t="s">
        <v>62</v>
      </c>
      <c r="D60" s="61" t="s">
        <v>54</v>
      </c>
      <c r="E60" s="61" t="s">
        <v>54</v>
      </c>
      <c r="F60" s="62" t="s">
        <v>54</v>
      </c>
      <c r="G60" s="63" t="s">
        <v>54</v>
      </c>
      <c r="H60" s="64"/>
      <c r="I60" s="65" t="s">
        <v>62</v>
      </c>
      <c r="J60" s="61" t="s">
        <v>54</v>
      </c>
      <c r="K60" s="61" t="s">
        <v>54</v>
      </c>
      <c r="L60" s="62" t="s">
        <v>54</v>
      </c>
      <c r="M60" s="66" t="s">
        <v>54</v>
      </c>
      <c r="N60" s="67"/>
      <c r="O60" s="68" t="s">
        <v>54</v>
      </c>
      <c r="P60" s="69" t="str">
        <f t="shared" si="0"/>
        <v/>
      </c>
      <c r="Q60" s="70" t="s">
        <v>54</v>
      </c>
      <c r="R60" s="70" t="s">
        <v>54</v>
      </c>
      <c r="S60" s="71" t="s">
        <v>54</v>
      </c>
      <c r="T60" s="1"/>
      <c r="U60" s="1"/>
    </row>
    <row r="61" spans="1:21" ht="15" x14ac:dyDescent="0.25">
      <c r="A61" s="58" t="s">
        <v>54</v>
      </c>
      <c r="B61" s="59" t="s">
        <v>54</v>
      </c>
      <c r="C61" s="60" t="s">
        <v>62</v>
      </c>
      <c r="D61" s="61" t="s">
        <v>54</v>
      </c>
      <c r="E61" s="61" t="s">
        <v>54</v>
      </c>
      <c r="F61" s="62" t="s">
        <v>54</v>
      </c>
      <c r="G61" s="63" t="s">
        <v>54</v>
      </c>
      <c r="H61" s="64"/>
      <c r="I61" s="65" t="s">
        <v>62</v>
      </c>
      <c r="J61" s="61" t="s">
        <v>54</v>
      </c>
      <c r="K61" s="61" t="s">
        <v>54</v>
      </c>
      <c r="L61" s="62" t="s">
        <v>54</v>
      </c>
      <c r="M61" s="66" t="s">
        <v>54</v>
      </c>
      <c r="N61" s="67"/>
      <c r="O61" s="68" t="s">
        <v>54</v>
      </c>
      <c r="P61" s="69" t="str">
        <f t="shared" si="0"/>
        <v/>
      </c>
      <c r="Q61" s="70" t="s">
        <v>54</v>
      </c>
      <c r="R61" s="70" t="s">
        <v>54</v>
      </c>
      <c r="S61" s="71" t="s">
        <v>54</v>
      </c>
      <c r="T61" s="1"/>
      <c r="U61" s="1"/>
    </row>
    <row r="62" spans="1:21" ht="15" x14ac:dyDescent="0.25">
      <c r="A62" s="58" t="s">
        <v>54</v>
      </c>
      <c r="B62" s="59" t="s">
        <v>54</v>
      </c>
      <c r="C62" s="60" t="s">
        <v>62</v>
      </c>
      <c r="D62" s="61" t="s">
        <v>54</v>
      </c>
      <c r="E62" s="61" t="s">
        <v>54</v>
      </c>
      <c r="F62" s="62" t="s">
        <v>54</v>
      </c>
      <c r="G62" s="63" t="s">
        <v>54</v>
      </c>
      <c r="H62" s="64"/>
      <c r="I62" s="65" t="s">
        <v>62</v>
      </c>
      <c r="J62" s="61" t="s">
        <v>54</v>
      </c>
      <c r="K62" s="61" t="s">
        <v>54</v>
      </c>
      <c r="L62" s="62" t="s">
        <v>54</v>
      </c>
      <c r="M62" s="66" t="s">
        <v>54</v>
      </c>
      <c r="N62" s="67"/>
      <c r="O62" s="68" t="s">
        <v>54</v>
      </c>
      <c r="P62" s="69" t="str">
        <f t="shared" si="0"/>
        <v/>
      </c>
      <c r="Q62" s="70" t="s">
        <v>54</v>
      </c>
      <c r="R62" s="70" t="s">
        <v>54</v>
      </c>
      <c r="S62" s="71" t="s">
        <v>54</v>
      </c>
      <c r="T62" s="1"/>
      <c r="U62" s="1"/>
    </row>
    <row r="63" spans="1:21" ht="15" x14ac:dyDescent="0.25">
      <c r="A63" s="58" t="s">
        <v>54</v>
      </c>
      <c r="B63" s="59" t="s">
        <v>54</v>
      </c>
      <c r="C63" s="60" t="s">
        <v>62</v>
      </c>
      <c r="D63" s="61" t="s">
        <v>54</v>
      </c>
      <c r="E63" s="61" t="s">
        <v>54</v>
      </c>
      <c r="F63" s="62" t="s">
        <v>54</v>
      </c>
      <c r="G63" s="63" t="s">
        <v>54</v>
      </c>
      <c r="H63" s="64"/>
      <c r="I63" s="65" t="s">
        <v>62</v>
      </c>
      <c r="J63" s="61" t="s">
        <v>54</v>
      </c>
      <c r="K63" s="61" t="s">
        <v>54</v>
      </c>
      <c r="L63" s="62" t="s">
        <v>54</v>
      </c>
      <c r="M63" s="66" t="s">
        <v>54</v>
      </c>
      <c r="N63" s="67"/>
      <c r="O63" s="68" t="s">
        <v>54</v>
      </c>
      <c r="P63" s="69" t="str">
        <f t="shared" si="0"/>
        <v/>
      </c>
      <c r="Q63" s="70" t="s">
        <v>54</v>
      </c>
      <c r="R63" s="70" t="s">
        <v>54</v>
      </c>
      <c r="S63" s="71" t="s">
        <v>54</v>
      </c>
      <c r="T63" s="1"/>
      <c r="U63" s="1"/>
    </row>
    <row r="64" spans="1:21" ht="15" x14ac:dyDescent="0.25">
      <c r="A64" s="58" t="s">
        <v>54</v>
      </c>
      <c r="B64" s="59" t="s">
        <v>54</v>
      </c>
      <c r="C64" s="60" t="s">
        <v>62</v>
      </c>
      <c r="D64" s="61" t="s">
        <v>54</v>
      </c>
      <c r="E64" s="61" t="s">
        <v>54</v>
      </c>
      <c r="F64" s="62" t="s">
        <v>54</v>
      </c>
      <c r="G64" s="63" t="s">
        <v>54</v>
      </c>
      <c r="H64" s="64"/>
      <c r="I64" s="65" t="s">
        <v>62</v>
      </c>
      <c r="J64" s="61" t="s">
        <v>54</v>
      </c>
      <c r="K64" s="61" t="s">
        <v>54</v>
      </c>
      <c r="L64" s="62" t="s">
        <v>54</v>
      </c>
      <c r="M64" s="66" t="s">
        <v>54</v>
      </c>
      <c r="N64" s="67"/>
      <c r="O64" s="68" t="s">
        <v>54</v>
      </c>
      <c r="P64" s="69" t="str">
        <f t="shared" si="0"/>
        <v/>
      </c>
      <c r="Q64" s="70" t="s">
        <v>54</v>
      </c>
      <c r="R64" s="70" t="s">
        <v>54</v>
      </c>
      <c r="S64" s="71" t="s">
        <v>54</v>
      </c>
      <c r="T64" s="1"/>
      <c r="U64" s="1"/>
    </row>
    <row r="65" spans="1:21" ht="15" x14ac:dyDescent="0.25">
      <c r="A65" s="58" t="s">
        <v>54</v>
      </c>
      <c r="B65" s="59" t="s">
        <v>54</v>
      </c>
      <c r="C65" s="60" t="s">
        <v>62</v>
      </c>
      <c r="D65" s="61" t="s">
        <v>54</v>
      </c>
      <c r="E65" s="61" t="s">
        <v>54</v>
      </c>
      <c r="F65" s="62" t="s">
        <v>54</v>
      </c>
      <c r="G65" s="63" t="s">
        <v>54</v>
      </c>
      <c r="H65" s="64"/>
      <c r="I65" s="65" t="s">
        <v>62</v>
      </c>
      <c r="J65" s="61" t="s">
        <v>54</v>
      </c>
      <c r="K65" s="61" t="s">
        <v>54</v>
      </c>
      <c r="L65" s="62" t="s">
        <v>54</v>
      </c>
      <c r="M65" s="66" t="s">
        <v>54</v>
      </c>
      <c r="N65" s="67"/>
      <c r="O65" s="68" t="s">
        <v>54</v>
      </c>
      <c r="P65" s="69" t="str">
        <f t="shared" si="0"/>
        <v/>
      </c>
      <c r="Q65" s="70" t="s">
        <v>54</v>
      </c>
      <c r="R65" s="70" t="s">
        <v>54</v>
      </c>
      <c r="S65" s="71" t="s">
        <v>54</v>
      </c>
      <c r="T65" s="1"/>
      <c r="U65" s="1"/>
    </row>
    <row r="66" spans="1:21" ht="15" x14ac:dyDescent="0.25">
      <c r="A66" s="58" t="s">
        <v>54</v>
      </c>
      <c r="B66" s="59" t="s">
        <v>54</v>
      </c>
      <c r="C66" s="60" t="s">
        <v>62</v>
      </c>
      <c r="D66" s="61" t="s">
        <v>54</v>
      </c>
      <c r="E66" s="61" t="s">
        <v>54</v>
      </c>
      <c r="F66" s="62" t="s">
        <v>54</v>
      </c>
      <c r="G66" s="63" t="s">
        <v>54</v>
      </c>
      <c r="H66" s="64"/>
      <c r="I66" s="65" t="s">
        <v>62</v>
      </c>
      <c r="J66" s="61" t="s">
        <v>54</v>
      </c>
      <c r="K66" s="61" t="s">
        <v>54</v>
      </c>
      <c r="L66" s="62" t="s">
        <v>54</v>
      </c>
      <c r="M66" s="66" t="s">
        <v>54</v>
      </c>
      <c r="N66" s="67"/>
      <c r="O66" s="68" t="s">
        <v>54</v>
      </c>
      <c r="P66" s="69" t="str">
        <f t="shared" si="0"/>
        <v/>
      </c>
      <c r="Q66" s="70" t="s">
        <v>54</v>
      </c>
      <c r="R66" s="70" t="s">
        <v>54</v>
      </c>
      <c r="S66" s="71" t="s">
        <v>54</v>
      </c>
      <c r="T66" s="1"/>
      <c r="U66" s="1"/>
    </row>
    <row r="67" spans="1:21" ht="15" x14ac:dyDescent="0.25">
      <c r="A67" s="58" t="s">
        <v>54</v>
      </c>
      <c r="B67" s="59" t="s">
        <v>54</v>
      </c>
      <c r="C67" s="60" t="s">
        <v>62</v>
      </c>
      <c r="D67" s="61" t="s">
        <v>54</v>
      </c>
      <c r="E67" s="61" t="s">
        <v>54</v>
      </c>
      <c r="F67" s="62" t="s">
        <v>54</v>
      </c>
      <c r="G67" s="63" t="s">
        <v>54</v>
      </c>
      <c r="H67" s="64"/>
      <c r="I67" s="65" t="s">
        <v>62</v>
      </c>
      <c r="J67" s="61" t="s">
        <v>54</v>
      </c>
      <c r="K67" s="61" t="s">
        <v>54</v>
      </c>
      <c r="L67" s="62" t="s">
        <v>54</v>
      </c>
      <c r="M67" s="66" t="s">
        <v>54</v>
      </c>
      <c r="N67" s="67"/>
      <c r="O67" s="68" t="s">
        <v>54</v>
      </c>
      <c r="P67" s="69" t="str">
        <f t="shared" si="0"/>
        <v/>
      </c>
      <c r="Q67" s="70" t="s">
        <v>54</v>
      </c>
      <c r="R67" s="70" t="s">
        <v>54</v>
      </c>
      <c r="S67" s="71" t="s">
        <v>54</v>
      </c>
      <c r="T67" s="1"/>
      <c r="U67" s="1"/>
    </row>
    <row r="68" spans="1:21" ht="15" x14ac:dyDescent="0.25">
      <c r="A68" s="58" t="s">
        <v>54</v>
      </c>
      <c r="B68" s="59" t="s">
        <v>54</v>
      </c>
      <c r="C68" s="60" t="s">
        <v>62</v>
      </c>
      <c r="D68" s="61" t="s">
        <v>54</v>
      </c>
      <c r="E68" s="61" t="s">
        <v>54</v>
      </c>
      <c r="F68" s="62" t="s">
        <v>54</v>
      </c>
      <c r="G68" s="63" t="s">
        <v>54</v>
      </c>
      <c r="H68" s="64"/>
      <c r="I68" s="65" t="s">
        <v>62</v>
      </c>
      <c r="J68" s="61" t="s">
        <v>54</v>
      </c>
      <c r="K68" s="61" t="s">
        <v>54</v>
      </c>
      <c r="L68" s="62" t="s">
        <v>54</v>
      </c>
      <c r="M68" s="66" t="s">
        <v>54</v>
      </c>
      <c r="N68" s="67"/>
      <c r="O68" s="68" t="s">
        <v>54</v>
      </c>
      <c r="P68" s="69" t="str">
        <f t="shared" si="0"/>
        <v/>
      </c>
      <c r="Q68" s="70" t="s">
        <v>54</v>
      </c>
      <c r="R68" s="70" t="s">
        <v>54</v>
      </c>
      <c r="S68" s="71" t="s">
        <v>54</v>
      </c>
      <c r="T68" s="1"/>
      <c r="U68" s="1"/>
    </row>
    <row r="69" spans="1:21" ht="15" x14ac:dyDescent="0.25">
      <c r="A69" s="58" t="s">
        <v>54</v>
      </c>
      <c r="B69" s="59" t="s">
        <v>54</v>
      </c>
      <c r="C69" s="60" t="s">
        <v>62</v>
      </c>
      <c r="D69" s="61" t="s">
        <v>54</v>
      </c>
      <c r="E69" s="61" t="s">
        <v>54</v>
      </c>
      <c r="F69" s="62" t="s">
        <v>54</v>
      </c>
      <c r="G69" s="63" t="s">
        <v>54</v>
      </c>
      <c r="H69" s="64"/>
      <c r="I69" s="65" t="s">
        <v>62</v>
      </c>
      <c r="J69" s="61" t="s">
        <v>54</v>
      </c>
      <c r="K69" s="61" t="s">
        <v>54</v>
      </c>
      <c r="L69" s="62" t="s">
        <v>54</v>
      </c>
      <c r="M69" s="66" t="s">
        <v>54</v>
      </c>
      <c r="N69" s="67"/>
      <c r="O69" s="68" t="s">
        <v>54</v>
      </c>
      <c r="P69" s="69" t="str">
        <f t="shared" si="0"/>
        <v/>
      </c>
      <c r="Q69" s="70" t="s">
        <v>54</v>
      </c>
      <c r="R69" s="70" t="s">
        <v>54</v>
      </c>
      <c r="S69" s="71" t="s">
        <v>54</v>
      </c>
      <c r="T69" s="1"/>
      <c r="U69" s="1"/>
    </row>
    <row r="70" spans="1:21" ht="15" x14ac:dyDescent="0.25">
      <c r="A70" s="58" t="s">
        <v>54</v>
      </c>
      <c r="B70" s="59" t="s">
        <v>54</v>
      </c>
      <c r="C70" s="60" t="s">
        <v>62</v>
      </c>
      <c r="D70" s="61" t="s">
        <v>54</v>
      </c>
      <c r="E70" s="61" t="s">
        <v>54</v>
      </c>
      <c r="F70" s="62" t="s">
        <v>54</v>
      </c>
      <c r="G70" s="63" t="s">
        <v>54</v>
      </c>
      <c r="H70" s="64"/>
      <c r="I70" s="65" t="s">
        <v>62</v>
      </c>
      <c r="J70" s="61" t="s">
        <v>54</v>
      </c>
      <c r="K70" s="61" t="s">
        <v>54</v>
      </c>
      <c r="L70" s="62" t="s">
        <v>54</v>
      </c>
      <c r="M70" s="66" t="s">
        <v>54</v>
      </c>
      <c r="N70" s="67"/>
      <c r="O70" s="68" t="s">
        <v>54</v>
      </c>
      <c r="P70" s="69" t="str">
        <f t="shared" si="0"/>
        <v/>
      </c>
      <c r="Q70" s="70" t="s">
        <v>54</v>
      </c>
      <c r="R70" s="70" t="s">
        <v>54</v>
      </c>
      <c r="S70" s="71" t="s">
        <v>54</v>
      </c>
      <c r="T70" s="1"/>
      <c r="U70" s="1"/>
    </row>
    <row r="71" spans="1:21" ht="15" x14ac:dyDescent="0.25">
      <c r="A71" s="58" t="s">
        <v>54</v>
      </c>
      <c r="B71" s="59" t="s">
        <v>54</v>
      </c>
      <c r="C71" s="60" t="s">
        <v>62</v>
      </c>
      <c r="D71" s="61" t="s">
        <v>54</v>
      </c>
      <c r="E71" s="61" t="s">
        <v>54</v>
      </c>
      <c r="F71" s="62" t="s">
        <v>54</v>
      </c>
      <c r="G71" s="63" t="s">
        <v>54</v>
      </c>
      <c r="H71" s="64"/>
      <c r="I71" s="65" t="s">
        <v>62</v>
      </c>
      <c r="J71" s="61" t="s">
        <v>54</v>
      </c>
      <c r="K71" s="61" t="s">
        <v>54</v>
      </c>
      <c r="L71" s="62" t="s">
        <v>54</v>
      </c>
      <c r="M71" s="66" t="s">
        <v>54</v>
      </c>
      <c r="N71" s="67"/>
      <c r="O71" s="68" t="s">
        <v>54</v>
      </c>
      <c r="P71" s="69" t="str">
        <f t="shared" si="0"/>
        <v/>
      </c>
      <c r="Q71" s="70" t="s">
        <v>54</v>
      </c>
      <c r="R71" s="70" t="s">
        <v>54</v>
      </c>
      <c r="S71" s="71" t="s">
        <v>54</v>
      </c>
      <c r="T71" s="1"/>
      <c r="U71" s="1"/>
    </row>
    <row r="72" spans="1:21" ht="15" x14ac:dyDescent="0.25">
      <c r="A72" s="58" t="s">
        <v>54</v>
      </c>
      <c r="B72" s="59" t="s">
        <v>54</v>
      </c>
      <c r="C72" s="60" t="s">
        <v>62</v>
      </c>
      <c r="D72" s="61" t="s">
        <v>54</v>
      </c>
      <c r="E72" s="61" t="s">
        <v>54</v>
      </c>
      <c r="F72" s="62" t="s">
        <v>54</v>
      </c>
      <c r="G72" s="63" t="s">
        <v>54</v>
      </c>
      <c r="H72" s="64"/>
      <c r="I72" s="65" t="s">
        <v>62</v>
      </c>
      <c r="J72" s="61" t="s">
        <v>54</v>
      </c>
      <c r="K72" s="61" t="s">
        <v>54</v>
      </c>
      <c r="L72" s="62" t="s">
        <v>54</v>
      </c>
      <c r="M72" s="66" t="s">
        <v>54</v>
      </c>
      <c r="N72" s="67"/>
      <c r="O72" s="68" t="s">
        <v>54</v>
      </c>
      <c r="P72" s="69" t="str">
        <f t="shared" si="0"/>
        <v/>
      </c>
      <c r="Q72" s="70" t="s">
        <v>54</v>
      </c>
      <c r="R72" s="70" t="s">
        <v>54</v>
      </c>
      <c r="S72" s="71" t="s">
        <v>54</v>
      </c>
      <c r="T72" s="1"/>
      <c r="U72" s="1"/>
    </row>
    <row r="73" spans="1:21" ht="15" x14ac:dyDescent="0.25">
      <c r="A73" s="58" t="s">
        <v>54</v>
      </c>
      <c r="B73" s="59" t="s">
        <v>54</v>
      </c>
      <c r="C73" s="60" t="s">
        <v>62</v>
      </c>
      <c r="D73" s="61" t="s">
        <v>54</v>
      </c>
      <c r="E73" s="61" t="s">
        <v>54</v>
      </c>
      <c r="F73" s="62" t="s">
        <v>54</v>
      </c>
      <c r="G73" s="63" t="s">
        <v>54</v>
      </c>
      <c r="H73" s="64"/>
      <c r="I73" s="65" t="s">
        <v>62</v>
      </c>
      <c r="J73" s="61" t="s">
        <v>54</v>
      </c>
      <c r="K73" s="61" t="s">
        <v>54</v>
      </c>
      <c r="L73" s="62" t="s">
        <v>54</v>
      </c>
      <c r="M73" s="66" t="s">
        <v>54</v>
      </c>
      <c r="N73" s="67"/>
      <c r="O73" s="68" t="s">
        <v>54</v>
      </c>
      <c r="P73" s="69" t="str">
        <f t="shared" si="0"/>
        <v/>
      </c>
      <c r="Q73" s="70" t="s">
        <v>54</v>
      </c>
      <c r="R73" s="70" t="s">
        <v>54</v>
      </c>
      <c r="S73" s="71" t="s">
        <v>54</v>
      </c>
      <c r="T73" s="1"/>
      <c r="U73" s="1"/>
    </row>
    <row r="74" spans="1:21" ht="15" x14ac:dyDescent="0.25">
      <c r="A74" s="58" t="s">
        <v>54</v>
      </c>
      <c r="B74" s="59" t="s">
        <v>54</v>
      </c>
      <c r="C74" s="60" t="s">
        <v>62</v>
      </c>
      <c r="D74" s="61" t="s">
        <v>54</v>
      </c>
      <c r="E74" s="61" t="s">
        <v>54</v>
      </c>
      <c r="F74" s="62" t="s">
        <v>54</v>
      </c>
      <c r="G74" s="63" t="s">
        <v>54</v>
      </c>
      <c r="H74" s="64"/>
      <c r="I74" s="65" t="s">
        <v>62</v>
      </c>
      <c r="J74" s="61" t="s">
        <v>54</v>
      </c>
      <c r="K74" s="61" t="s">
        <v>54</v>
      </c>
      <c r="L74" s="62" t="s">
        <v>54</v>
      </c>
      <c r="M74" s="66" t="s">
        <v>54</v>
      </c>
      <c r="N74" s="67"/>
      <c r="O74" s="68" t="s">
        <v>54</v>
      </c>
      <c r="P74" s="69" t="str">
        <f t="shared" si="0"/>
        <v/>
      </c>
      <c r="Q74" s="70" t="s">
        <v>54</v>
      </c>
      <c r="R74" s="70" t="s">
        <v>54</v>
      </c>
      <c r="S74" s="71" t="s">
        <v>54</v>
      </c>
      <c r="T74" s="1"/>
      <c r="U74" s="1"/>
    </row>
    <row r="75" spans="1:21" ht="15" x14ac:dyDescent="0.25">
      <c r="A75" s="58" t="s">
        <v>54</v>
      </c>
      <c r="B75" s="59" t="s">
        <v>54</v>
      </c>
      <c r="C75" s="60" t="s">
        <v>62</v>
      </c>
      <c r="D75" s="61" t="s">
        <v>54</v>
      </c>
      <c r="E75" s="61" t="s">
        <v>54</v>
      </c>
      <c r="F75" s="62" t="s">
        <v>54</v>
      </c>
      <c r="G75" s="63" t="s">
        <v>54</v>
      </c>
      <c r="H75" s="64"/>
      <c r="I75" s="65" t="s">
        <v>62</v>
      </c>
      <c r="J75" s="61" t="s">
        <v>54</v>
      </c>
      <c r="K75" s="61" t="s">
        <v>54</v>
      </c>
      <c r="L75" s="62" t="s">
        <v>54</v>
      </c>
      <c r="M75" s="66" t="s">
        <v>54</v>
      </c>
      <c r="N75" s="67"/>
      <c r="O75" s="68" t="s">
        <v>54</v>
      </c>
      <c r="P75" s="69" t="str">
        <f t="shared" si="0"/>
        <v/>
      </c>
      <c r="Q75" s="70" t="s">
        <v>54</v>
      </c>
      <c r="R75" s="70" t="s">
        <v>54</v>
      </c>
      <c r="S75" s="71" t="s">
        <v>54</v>
      </c>
      <c r="T75" s="1"/>
      <c r="U75" s="1"/>
    </row>
    <row r="76" spans="1:21" ht="15" x14ac:dyDescent="0.25">
      <c r="A76" s="58" t="s">
        <v>54</v>
      </c>
      <c r="B76" s="59" t="s">
        <v>54</v>
      </c>
      <c r="C76" s="60" t="s">
        <v>62</v>
      </c>
      <c r="D76" s="61" t="s">
        <v>54</v>
      </c>
      <c r="E76" s="61" t="s">
        <v>54</v>
      </c>
      <c r="F76" s="62" t="s">
        <v>54</v>
      </c>
      <c r="G76" s="63" t="s">
        <v>54</v>
      </c>
      <c r="H76" s="64"/>
      <c r="I76" s="65" t="s">
        <v>62</v>
      </c>
      <c r="J76" s="61" t="s">
        <v>54</v>
      </c>
      <c r="K76" s="61" t="s">
        <v>54</v>
      </c>
      <c r="L76" s="62" t="s">
        <v>54</v>
      </c>
      <c r="M76" s="66" t="s">
        <v>54</v>
      </c>
      <c r="N76" s="67"/>
      <c r="O76" s="68" t="s">
        <v>54</v>
      </c>
      <c r="P76" s="69" t="str">
        <f t="shared" si="0"/>
        <v/>
      </c>
      <c r="Q76" s="70" t="s">
        <v>54</v>
      </c>
      <c r="R76" s="70" t="s">
        <v>54</v>
      </c>
      <c r="S76" s="71" t="s">
        <v>54</v>
      </c>
      <c r="T76" s="1"/>
      <c r="U76" s="1"/>
    </row>
    <row r="77" spans="1:21" ht="15" x14ac:dyDescent="0.25">
      <c r="A77" s="58" t="s">
        <v>54</v>
      </c>
      <c r="B77" s="59" t="s">
        <v>54</v>
      </c>
      <c r="C77" s="60" t="s">
        <v>62</v>
      </c>
      <c r="D77" s="61" t="s">
        <v>54</v>
      </c>
      <c r="E77" s="61" t="s">
        <v>54</v>
      </c>
      <c r="F77" s="62" t="s">
        <v>54</v>
      </c>
      <c r="G77" s="63" t="s">
        <v>54</v>
      </c>
      <c r="H77" s="64"/>
      <c r="I77" s="65" t="s">
        <v>62</v>
      </c>
      <c r="J77" s="61" t="s">
        <v>54</v>
      </c>
      <c r="K77" s="61" t="s">
        <v>54</v>
      </c>
      <c r="L77" s="62" t="s">
        <v>54</v>
      </c>
      <c r="M77" s="66" t="s">
        <v>54</v>
      </c>
      <c r="N77" s="67"/>
      <c r="O77" s="68" t="s">
        <v>54</v>
      </c>
      <c r="P77" s="69" t="str">
        <f t="shared" si="0"/>
        <v/>
      </c>
      <c r="Q77" s="70" t="s">
        <v>54</v>
      </c>
      <c r="R77" s="70" t="s">
        <v>54</v>
      </c>
      <c r="S77" s="71" t="s">
        <v>54</v>
      </c>
      <c r="T77" s="1"/>
      <c r="U77" s="1"/>
    </row>
    <row r="78" spans="1:21" ht="15" x14ac:dyDescent="0.25">
      <c r="A78" s="58" t="s">
        <v>54</v>
      </c>
      <c r="B78" s="59" t="s">
        <v>54</v>
      </c>
      <c r="C78" s="60" t="s">
        <v>62</v>
      </c>
      <c r="D78" s="61" t="s">
        <v>54</v>
      </c>
      <c r="E78" s="61" t="s">
        <v>54</v>
      </c>
      <c r="F78" s="62" t="s">
        <v>54</v>
      </c>
      <c r="G78" s="63" t="s">
        <v>54</v>
      </c>
      <c r="H78" s="64"/>
      <c r="I78" s="65" t="s">
        <v>62</v>
      </c>
      <c r="J78" s="61" t="s">
        <v>54</v>
      </c>
      <c r="K78" s="61" t="s">
        <v>54</v>
      </c>
      <c r="L78" s="62" t="s">
        <v>54</v>
      </c>
      <c r="M78" s="66" t="s">
        <v>54</v>
      </c>
      <c r="N78" s="67"/>
      <c r="O78" s="68" t="s">
        <v>54</v>
      </c>
      <c r="P78" s="69" t="str">
        <f t="shared" si="0"/>
        <v/>
      </c>
      <c r="Q78" s="70" t="s">
        <v>54</v>
      </c>
      <c r="R78" s="70" t="s">
        <v>54</v>
      </c>
      <c r="S78" s="71" t="s">
        <v>54</v>
      </c>
      <c r="T78" s="1"/>
      <c r="U78" s="1"/>
    </row>
    <row r="79" spans="1:21" ht="15" x14ac:dyDescent="0.25">
      <c r="A79" s="58" t="s">
        <v>54</v>
      </c>
      <c r="B79" s="59" t="s">
        <v>54</v>
      </c>
      <c r="C79" s="60" t="s">
        <v>62</v>
      </c>
      <c r="D79" s="61" t="s">
        <v>54</v>
      </c>
      <c r="E79" s="61" t="s">
        <v>54</v>
      </c>
      <c r="F79" s="62" t="s">
        <v>54</v>
      </c>
      <c r="G79" s="63" t="s">
        <v>54</v>
      </c>
      <c r="H79" s="64"/>
      <c r="I79" s="65" t="s">
        <v>62</v>
      </c>
      <c r="J79" s="61" t="s">
        <v>54</v>
      </c>
      <c r="K79" s="61" t="s">
        <v>54</v>
      </c>
      <c r="L79" s="62" t="s">
        <v>54</v>
      </c>
      <c r="M79" s="66" t="s">
        <v>54</v>
      </c>
      <c r="N79" s="67"/>
      <c r="O79" s="68" t="s">
        <v>54</v>
      </c>
      <c r="P79" s="69" t="str">
        <f t="shared" si="0"/>
        <v/>
      </c>
      <c r="Q79" s="70" t="s">
        <v>54</v>
      </c>
      <c r="R79" s="70" t="s">
        <v>54</v>
      </c>
      <c r="S79" s="71" t="s">
        <v>54</v>
      </c>
      <c r="T79" s="1"/>
      <c r="U79" s="1"/>
    </row>
    <row r="80" spans="1:21" ht="15" x14ac:dyDescent="0.25">
      <c r="A80" s="58" t="s">
        <v>54</v>
      </c>
      <c r="B80" s="59" t="s">
        <v>54</v>
      </c>
      <c r="C80" s="60" t="s">
        <v>62</v>
      </c>
      <c r="D80" s="61" t="s">
        <v>54</v>
      </c>
      <c r="E80" s="61" t="s">
        <v>54</v>
      </c>
      <c r="F80" s="62" t="s">
        <v>54</v>
      </c>
      <c r="G80" s="63" t="s">
        <v>54</v>
      </c>
      <c r="H80" s="64"/>
      <c r="I80" s="65" t="s">
        <v>62</v>
      </c>
      <c r="J80" s="61" t="s">
        <v>54</v>
      </c>
      <c r="K80" s="61" t="s">
        <v>54</v>
      </c>
      <c r="L80" s="62" t="s">
        <v>54</v>
      </c>
      <c r="M80" s="66" t="s">
        <v>54</v>
      </c>
      <c r="N80" s="67"/>
      <c r="O80" s="68" t="s">
        <v>54</v>
      </c>
      <c r="P80" s="69" t="str">
        <f t="shared" si="0"/>
        <v/>
      </c>
      <c r="Q80" s="70" t="s">
        <v>54</v>
      </c>
      <c r="R80" s="70" t="s">
        <v>54</v>
      </c>
      <c r="S80" s="71" t="s">
        <v>54</v>
      </c>
      <c r="T80" s="1"/>
      <c r="U80" s="1"/>
    </row>
    <row r="81" spans="1:21" ht="15" x14ac:dyDescent="0.25">
      <c r="A81" s="58" t="s">
        <v>54</v>
      </c>
      <c r="B81" s="59" t="s">
        <v>54</v>
      </c>
      <c r="C81" s="60" t="s">
        <v>62</v>
      </c>
      <c r="D81" s="61" t="s">
        <v>54</v>
      </c>
      <c r="E81" s="61" t="s">
        <v>54</v>
      </c>
      <c r="F81" s="62" t="s">
        <v>54</v>
      </c>
      <c r="G81" s="63" t="s">
        <v>54</v>
      </c>
      <c r="H81" s="64"/>
      <c r="I81" s="65" t="s">
        <v>62</v>
      </c>
      <c r="J81" s="61" t="s">
        <v>54</v>
      </c>
      <c r="K81" s="61" t="s">
        <v>54</v>
      </c>
      <c r="L81" s="62" t="s">
        <v>54</v>
      </c>
      <c r="M81" s="66" t="s">
        <v>54</v>
      </c>
      <c r="N81" s="67"/>
      <c r="O81" s="68" t="s">
        <v>54</v>
      </c>
      <c r="P81" s="69" t="str">
        <f t="shared" si="0"/>
        <v/>
      </c>
      <c r="Q81" s="70" t="s">
        <v>54</v>
      </c>
      <c r="R81" s="70" t="s">
        <v>54</v>
      </c>
      <c r="S81" s="71" t="s">
        <v>54</v>
      </c>
      <c r="T81" s="1"/>
      <c r="U81" s="1"/>
    </row>
    <row r="82" spans="1:21" ht="15" x14ac:dyDescent="0.25">
      <c r="A82" s="58" t="s">
        <v>54</v>
      </c>
      <c r="B82" s="59" t="s">
        <v>54</v>
      </c>
      <c r="C82" s="60" t="s">
        <v>62</v>
      </c>
      <c r="D82" s="61" t="s">
        <v>54</v>
      </c>
      <c r="E82" s="61" t="s">
        <v>54</v>
      </c>
      <c r="F82" s="62" t="s">
        <v>54</v>
      </c>
      <c r="G82" s="63" t="s">
        <v>54</v>
      </c>
      <c r="H82" s="64"/>
      <c r="I82" s="65" t="s">
        <v>62</v>
      </c>
      <c r="J82" s="61" t="s">
        <v>54</v>
      </c>
      <c r="K82" s="61" t="s">
        <v>54</v>
      </c>
      <c r="L82" s="62" t="s">
        <v>54</v>
      </c>
      <c r="M82" s="66" t="s">
        <v>54</v>
      </c>
      <c r="N82" s="67"/>
      <c r="O82" s="68" t="s">
        <v>54</v>
      </c>
      <c r="P82" s="69" t="str">
        <f t="shared" si="0"/>
        <v/>
      </c>
      <c r="Q82" s="70" t="s">
        <v>54</v>
      </c>
      <c r="R82" s="70" t="s">
        <v>54</v>
      </c>
      <c r="S82" s="71" t="s">
        <v>54</v>
      </c>
      <c r="T82" s="1"/>
      <c r="U82" s="1"/>
    </row>
    <row r="83" spans="1:21" ht="15" x14ac:dyDescent="0.25">
      <c r="A83" s="58" t="s">
        <v>54</v>
      </c>
      <c r="B83" s="59" t="s">
        <v>54</v>
      </c>
      <c r="C83" s="60" t="s">
        <v>62</v>
      </c>
      <c r="D83" s="61" t="s">
        <v>54</v>
      </c>
      <c r="E83" s="61" t="s">
        <v>54</v>
      </c>
      <c r="F83" s="62" t="s">
        <v>54</v>
      </c>
      <c r="G83" s="63" t="s">
        <v>54</v>
      </c>
      <c r="H83" s="64"/>
      <c r="I83" s="65" t="s">
        <v>62</v>
      </c>
      <c r="J83" s="61" t="s">
        <v>54</v>
      </c>
      <c r="K83" s="61" t="s">
        <v>54</v>
      </c>
      <c r="L83" s="62" t="s">
        <v>54</v>
      </c>
      <c r="M83" s="66" t="s">
        <v>54</v>
      </c>
      <c r="N83" s="67"/>
      <c r="O83" s="68" t="s">
        <v>54</v>
      </c>
      <c r="P83" s="69" t="str">
        <f t="shared" si="0"/>
        <v/>
      </c>
      <c r="Q83" s="70" t="s">
        <v>54</v>
      </c>
      <c r="R83" s="70" t="s">
        <v>54</v>
      </c>
      <c r="S83" s="71" t="s">
        <v>54</v>
      </c>
      <c r="T83" s="1"/>
      <c r="U83" s="1"/>
    </row>
    <row r="84" spans="1:21" ht="15" x14ac:dyDescent="0.25">
      <c r="A84" s="58" t="s">
        <v>54</v>
      </c>
      <c r="B84" s="59" t="s">
        <v>54</v>
      </c>
      <c r="C84" s="60" t="s">
        <v>62</v>
      </c>
      <c r="D84" s="61" t="s">
        <v>54</v>
      </c>
      <c r="E84" s="61" t="s">
        <v>54</v>
      </c>
      <c r="F84" s="62" t="s">
        <v>54</v>
      </c>
      <c r="G84" s="63" t="s">
        <v>54</v>
      </c>
      <c r="H84" s="64"/>
      <c r="I84" s="65" t="s">
        <v>62</v>
      </c>
      <c r="J84" s="61" t="s">
        <v>54</v>
      </c>
      <c r="K84" s="61" t="s">
        <v>54</v>
      </c>
      <c r="L84" s="62" t="s">
        <v>54</v>
      </c>
      <c r="M84" s="66" t="s">
        <v>54</v>
      </c>
      <c r="N84" s="67"/>
      <c r="O84" s="68" t="s">
        <v>54</v>
      </c>
      <c r="P84" s="69" t="str">
        <f t="shared" si="0"/>
        <v/>
      </c>
      <c r="Q84" s="70" t="s">
        <v>54</v>
      </c>
      <c r="R84" s="70" t="s">
        <v>54</v>
      </c>
      <c r="S84" s="71" t="s">
        <v>54</v>
      </c>
      <c r="T84" s="1"/>
      <c r="U84" s="1"/>
    </row>
    <row r="85" spans="1:21" ht="15" x14ac:dyDescent="0.25">
      <c r="A85" s="58" t="s">
        <v>54</v>
      </c>
      <c r="B85" s="59" t="s">
        <v>54</v>
      </c>
      <c r="C85" s="60" t="s">
        <v>62</v>
      </c>
      <c r="D85" s="61" t="s">
        <v>54</v>
      </c>
      <c r="E85" s="61" t="s">
        <v>54</v>
      </c>
      <c r="F85" s="62" t="s">
        <v>54</v>
      </c>
      <c r="G85" s="63" t="s">
        <v>54</v>
      </c>
      <c r="H85" s="64"/>
      <c r="I85" s="65" t="s">
        <v>62</v>
      </c>
      <c r="J85" s="61" t="s">
        <v>54</v>
      </c>
      <c r="K85" s="61" t="s">
        <v>54</v>
      </c>
      <c r="L85" s="62" t="s">
        <v>54</v>
      </c>
      <c r="M85" s="66" t="s">
        <v>54</v>
      </c>
      <c r="N85" s="67"/>
      <c r="O85" s="68" t="s">
        <v>54</v>
      </c>
      <c r="P85" s="69" t="str">
        <f t="shared" si="0"/>
        <v/>
      </c>
      <c r="Q85" s="70" t="s">
        <v>54</v>
      </c>
      <c r="R85" s="70" t="s">
        <v>54</v>
      </c>
      <c r="S85" s="71" t="s">
        <v>54</v>
      </c>
      <c r="T85" s="1"/>
      <c r="U85" s="1"/>
    </row>
    <row r="86" spans="1:21" ht="15" x14ac:dyDescent="0.25">
      <c r="A86" s="58" t="s">
        <v>54</v>
      </c>
      <c r="B86" s="59" t="s">
        <v>54</v>
      </c>
      <c r="C86" s="60" t="s">
        <v>62</v>
      </c>
      <c r="D86" s="61" t="s">
        <v>54</v>
      </c>
      <c r="E86" s="61" t="s">
        <v>54</v>
      </c>
      <c r="F86" s="62" t="s">
        <v>54</v>
      </c>
      <c r="G86" s="63" t="s">
        <v>54</v>
      </c>
      <c r="H86" s="64"/>
      <c r="I86" s="65" t="s">
        <v>62</v>
      </c>
      <c r="J86" s="61" t="s">
        <v>54</v>
      </c>
      <c r="K86" s="61" t="s">
        <v>54</v>
      </c>
      <c r="L86" s="62" t="s">
        <v>54</v>
      </c>
      <c r="M86" s="66" t="s">
        <v>54</v>
      </c>
      <c r="N86" s="67"/>
      <c r="O86" s="68" t="s">
        <v>54</v>
      </c>
      <c r="P86" s="69" t="str">
        <f t="shared" si="0"/>
        <v/>
      </c>
      <c r="Q86" s="70" t="s">
        <v>54</v>
      </c>
      <c r="R86" s="70" t="s">
        <v>54</v>
      </c>
      <c r="S86" s="71" t="s">
        <v>54</v>
      </c>
      <c r="T86" s="1"/>
      <c r="U86" s="1"/>
    </row>
    <row r="87" spans="1:21" ht="15" x14ac:dyDescent="0.25">
      <c r="A87" s="58" t="s">
        <v>54</v>
      </c>
      <c r="B87" s="59" t="s">
        <v>54</v>
      </c>
      <c r="C87" s="60" t="s">
        <v>62</v>
      </c>
      <c r="D87" s="61" t="s">
        <v>54</v>
      </c>
      <c r="E87" s="61" t="s">
        <v>54</v>
      </c>
      <c r="F87" s="62" t="s">
        <v>54</v>
      </c>
      <c r="G87" s="63" t="s">
        <v>54</v>
      </c>
      <c r="H87" s="64"/>
      <c r="I87" s="65" t="s">
        <v>62</v>
      </c>
      <c r="J87" s="61" t="s">
        <v>54</v>
      </c>
      <c r="K87" s="61" t="s">
        <v>54</v>
      </c>
      <c r="L87" s="62" t="s">
        <v>54</v>
      </c>
      <c r="M87" s="66" t="s">
        <v>54</v>
      </c>
      <c r="N87" s="67"/>
      <c r="O87" s="68" t="s">
        <v>54</v>
      </c>
      <c r="P87" s="69" t="str">
        <f t="shared" si="0"/>
        <v/>
      </c>
      <c r="Q87" s="70" t="s">
        <v>54</v>
      </c>
      <c r="R87" s="70" t="s">
        <v>54</v>
      </c>
      <c r="S87" s="71" t="s">
        <v>54</v>
      </c>
      <c r="T87" s="1"/>
      <c r="U87" s="1"/>
    </row>
    <row r="88" spans="1:21" ht="15" x14ac:dyDescent="0.25">
      <c r="A88" s="58" t="s">
        <v>54</v>
      </c>
      <c r="B88" s="59" t="s">
        <v>54</v>
      </c>
      <c r="C88" s="60" t="s">
        <v>62</v>
      </c>
      <c r="D88" s="61" t="s">
        <v>54</v>
      </c>
      <c r="E88" s="61" t="s">
        <v>54</v>
      </c>
      <c r="F88" s="62" t="s">
        <v>54</v>
      </c>
      <c r="G88" s="63" t="s">
        <v>54</v>
      </c>
      <c r="H88" s="64"/>
      <c r="I88" s="65" t="s">
        <v>62</v>
      </c>
      <c r="J88" s="61" t="s">
        <v>54</v>
      </c>
      <c r="K88" s="61" t="s">
        <v>54</v>
      </c>
      <c r="L88" s="62" t="s">
        <v>54</v>
      </c>
      <c r="M88" s="66" t="s">
        <v>54</v>
      </c>
      <c r="N88" s="67"/>
      <c r="O88" s="68" t="s">
        <v>54</v>
      </c>
      <c r="P88" s="69" t="str">
        <f t="shared" si="0"/>
        <v/>
      </c>
      <c r="Q88" s="70" t="s">
        <v>54</v>
      </c>
      <c r="R88" s="70" t="s">
        <v>54</v>
      </c>
      <c r="S88" s="71" t="s">
        <v>54</v>
      </c>
      <c r="T88" s="1"/>
      <c r="U88" s="1"/>
    </row>
    <row r="89" spans="1:21" ht="15" x14ac:dyDescent="0.25">
      <c r="A89" s="58" t="s">
        <v>54</v>
      </c>
      <c r="B89" s="59" t="s">
        <v>54</v>
      </c>
      <c r="C89" s="60" t="s">
        <v>62</v>
      </c>
      <c r="D89" s="61" t="s">
        <v>54</v>
      </c>
      <c r="E89" s="61" t="s">
        <v>54</v>
      </c>
      <c r="F89" s="62" t="s">
        <v>54</v>
      </c>
      <c r="G89" s="63" t="s">
        <v>54</v>
      </c>
      <c r="H89" s="64"/>
      <c r="I89" s="65" t="s">
        <v>62</v>
      </c>
      <c r="J89" s="61" t="s">
        <v>54</v>
      </c>
      <c r="K89" s="61" t="s">
        <v>54</v>
      </c>
      <c r="L89" s="62" t="s">
        <v>54</v>
      </c>
      <c r="M89" s="66" t="s">
        <v>54</v>
      </c>
      <c r="N89" s="67"/>
      <c r="O89" s="68" t="s">
        <v>54</v>
      </c>
      <c r="P89" s="69" t="str">
        <f t="shared" ref="P89:P94" si="1">IF(OR(D89="",D89="-",J89="",J89="-"),"",D89-J89)</f>
        <v/>
      </c>
      <c r="Q89" s="70" t="s">
        <v>54</v>
      </c>
      <c r="R89" s="70" t="s">
        <v>54</v>
      </c>
      <c r="S89" s="71" t="s">
        <v>54</v>
      </c>
      <c r="T89" s="1"/>
      <c r="U89" s="1"/>
    </row>
    <row r="90" spans="1:21" ht="15" x14ac:dyDescent="0.25">
      <c r="A90" s="58" t="s">
        <v>54</v>
      </c>
      <c r="B90" s="59" t="s">
        <v>54</v>
      </c>
      <c r="C90" s="60" t="s">
        <v>62</v>
      </c>
      <c r="D90" s="61" t="s">
        <v>54</v>
      </c>
      <c r="E90" s="61" t="s">
        <v>54</v>
      </c>
      <c r="F90" s="62" t="s">
        <v>54</v>
      </c>
      <c r="G90" s="63" t="s">
        <v>54</v>
      </c>
      <c r="H90" s="64"/>
      <c r="I90" s="65" t="s">
        <v>62</v>
      </c>
      <c r="J90" s="61" t="s">
        <v>54</v>
      </c>
      <c r="K90" s="61" t="s">
        <v>54</v>
      </c>
      <c r="L90" s="62" t="s">
        <v>54</v>
      </c>
      <c r="M90" s="66" t="s">
        <v>54</v>
      </c>
      <c r="N90" s="67"/>
      <c r="O90" s="68" t="s">
        <v>54</v>
      </c>
      <c r="P90" s="69" t="str">
        <f t="shared" si="1"/>
        <v/>
      </c>
      <c r="Q90" s="70" t="s">
        <v>54</v>
      </c>
      <c r="R90" s="70" t="s">
        <v>54</v>
      </c>
      <c r="S90" s="71" t="s">
        <v>54</v>
      </c>
      <c r="T90" s="1"/>
      <c r="U90" s="1"/>
    </row>
    <row r="91" spans="1:21" ht="15" x14ac:dyDescent="0.25">
      <c r="A91" s="58" t="s">
        <v>54</v>
      </c>
      <c r="B91" s="59" t="s">
        <v>54</v>
      </c>
      <c r="C91" s="60" t="s">
        <v>62</v>
      </c>
      <c r="D91" s="61" t="s">
        <v>54</v>
      </c>
      <c r="E91" s="61" t="s">
        <v>54</v>
      </c>
      <c r="F91" s="62" t="s">
        <v>54</v>
      </c>
      <c r="G91" s="63" t="s">
        <v>54</v>
      </c>
      <c r="H91" s="64"/>
      <c r="I91" s="65" t="s">
        <v>62</v>
      </c>
      <c r="J91" s="61" t="s">
        <v>54</v>
      </c>
      <c r="K91" s="61" t="s">
        <v>54</v>
      </c>
      <c r="L91" s="62" t="s">
        <v>54</v>
      </c>
      <c r="M91" s="66" t="s">
        <v>54</v>
      </c>
      <c r="N91" s="67"/>
      <c r="O91" s="68" t="s">
        <v>54</v>
      </c>
      <c r="P91" s="69" t="str">
        <f t="shared" si="1"/>
        <v/>
      </c>
      <c r="Q91" s="70" t="s">
        <v>54</v>
      </c>
      <c r="R91" s="70" t="s">
        <v>54</v>
      </c>
      <c r="S91" s="71" t="s">
        <v>54</v>
      </c>
      <c r="T91" s="1"/>
      <c r="U91" s="1"/>
    </row>
    <row r="92" spans="1:21" ht="15" x14ac:dyDescent="0.25">
      <c r="A92" s="58" t="s">
        <v>54</v>
      </c>
      <c r="B92" s="59" t="s">
        <v>54</v>
      </c>
      <c r="C92" s="60" t="s">
        <v>62</v>
      </c>
      <c r="D92" s="61" t="s">
        <v>54</v>
      </c>
      <c r="E92" s="61" t="s">
        <v>54</v>
      </c>
      <c r="F92" s="62" t="s">
        <v>54</v>
      </c>
      <c r="G92" s="63" t="s">
        <v>54</v>
      </c>
      <c r="H92" s="64"/>
      <c r="I92" s="65" t="s">
        <v>62</v>
      </c>
      <c r="J92" s="61" t="s">
        <v>54</v>
      </c>
      <c r="K92" s="61" t="s">
        <v>54</v>
      </c>
      <c r="L92" s="62" t="s">
        <v>54</v>
      </c>
      <c r="M92" s="66" t="s">
        <v>54</v>
      </c>
      <c r="N92" s="67"/>
      <c r="O92" s="68" t="s">
        <v>54</v>
      </c>
      <c r="P92" s="69" t="str">
        <f t="shared" si="1"/>
        <v/>
      </c>
      <c r="Q92" s="70" t="s">
        <v>54</v>
      </c>
      <c r="R92" s="70" t="s">
        <v>54</v>
      </c>
      <c r="S92" s="71" t="s">
        <v>54</v>
      </c>
      <c r="T92" s="1"/>
      <c r="U92" s="1"/>
    </row>
    <row r="93" spans="1:21" ht="15" x14ac:dyDescent="0.25">
      <c r="A93" s="58" t="s">
        <v>54</v>
      </c>
      <c r="B93" s="59" t="s">
        <v>54</v>
      </c>
      <c r="C93" s="60" t="s">
        <v>62</v>
      </c>
      <c r="D93" s="61" t="s">
        <v>54</v>
      </c>
      <c r="E93" s="61" t="s">
        <v>54</v>
      </c>
      <c r="F93" s="62" t="s">
        <v>54</v>
      </c>
      <c r="G93" s="63" t="s">
        <v>54</v>
      </c>
      <c r="H93" s="64"/>
      <c r="I93" s="65" t="s">
        <v>62</v>
      </c>
      <c r="J93" s="61" t="s">
        <v>54</v>
      </c>
      <c r="K93" s="61" t="s">
        <v>54</v>
      </c>
      <c r="L93" s="62" t="s">
        <v>54</v>
      </c>
      <c r="M93" s="66" t="s">
        <v>54</v>
      </c>
      <c r="N93" s="67"/>
      <c r="O93" s="68" t="s">
        <v>54</v>
      </c>
      <c r="P93" s="69" t="str">
        <f t="shared" si="1"/>
        <v/>
      </c>
      <c r="Q93" s="70" t="s">
        <v>54</v>
      </c>
      <c r="R93" s="70" t="s">
        <v>54</v>
      </c>
      <c r="S93" s="71" t="s">
        <v>54</v>
      </c>
      <c r="T93" s="1"/>
      <c r="U93" s="1"/>
    </row>
    <row r="94" spans="1:21" ht="15.75" thickBot="1" x14ac:dyDescent="0.3">
      <c r="A94" s="58" t="s">
        <v>54</v>
      </c>
      <c r="B94" s="59" t="s">
        <v>54</v>
      </c>
      <c r="C94" s="60" t="s">
        <v>62</v>
      </c>
      <c r="D94" s="61" t="s">
        <v>54</v>
      </c>
      <c r="E94" s="61" t="s">
        <v>54</v>
      </c>
      <c r="F94" s="62" t="s">
        <v>54</v>
      </c>
      <c r="G94" s="63" t="s">
        <v>54</v>
      </c>
      <c r="H94" s="64"/>
      <c r="I94" s="65" t="s">
        <v>62</v>
      </c>
      <c r="J94" s="61" t="s">
        <v>54</v>
      </c>
      <c r="K94" s="61" t="s">
        <v>54</v>
      </c>
      <c r="L94" s="62" t="s">
        <v>54</v>
      </c>
      <c r="M94" s="66" t="s">
        <v>54</v>
      </c>
      <c r="N94" s="67"/>
      <c r="O94" s="68" t="s">
        <v>54</v>
      </c>
      <c r="P94" s="69" t="str">
        <f t="shared" si="1"/>
        <v/>
      </c>
      <c r="Q94" s="70" t="s">
        <v>54</v>
      </c>
      <c r="R94" s="70" t="s">
        <v>54</v>
      </c>
      <c r="S94" s="71" t="s">
        <v>54</v>
      </c>
      <c r="T94" s="1"/>
      <c r="U94" s="1"/>
    </row>
    <row r="95" spans="1:21" ht="15" x14ac:dyDescent="0.25">
      <c r="A95" s="73" t="s">
        <v>92</v>
      </c>
      <c r="B95" s="74">
        <f>IF(SUM(B25:B94)=0,"-",AVERAGE(B25:B94))</f>
        <v>24</v>
      </c>
      <c r="C95" s="75" t="s">
        <v>62</v>
      </c>
      <c r="D95" s="76">
        <f>IF(SUM(D25:D94)=0,0,AVERAGE(D25:D94))</f>
        <v>63.483399999999989</v>
      </c>
      <c r="E95" s="76">
        <f>IF(SUM(E25:E94)=0,"-",AVERAGE(E25:E94))</f>
        <v>6.8300000000000036</v>
      </c>
      <c r="F95" s="77">
        <f>IF(SUM(F25:F94)=0,"-",AVERAGE(F25:F94))</f>
        <v>92.987333333333325</v>
      </c>
      <c r="G95" s="78">
        <f>IF(SUM(G25:G94)=0,"-",AVERAGE(G25:G94))</f>
        <v>94.783666666666676</v>
      </c>
      <c r="H95" s="77"/>
      <c r="I95" s="79" t="s">
        <v>62</v>
      </c>
      <c r="J95" s="76">
        <f>IF(SUM(J25:J94)=0,0,AVERAGE(J25:J94))</f>
        <v>55.368666666666655</v>
      </c>
      <c r="K95" s="76">
        <f>IF(SUM(K25:K94)=0,"-",AVERAGE(K25:K94))</f>
        <v>5.23</v>
      </c>
      <c r="L95" s="77">
        <f>IF(SUM(L25:L94)=0,"-",AVERAGE(L25:L94))</f>
        <v>74.976333333333315</v>
      </c>
      <c r="M95" s="77">
        <f>IF(SUM(M25:M94)=0,"-",AVERAGE(M25:M94))</f>
        <v>76.104666666666674</v>
      </c>
      <c r="N95" s="80"/>
      <c r="O95" s="81" t="str">
        <f>IF(SUM(O25:O94)=0,"-",AVERAGE(O25:O94))</f>
        <v>-</v>
      </c>
      <c r="P95" s="82">
        <f>IF(SUM(P25:P94)=0,"-",AVERAGE(P25:P94))</f>
        <v>8.1147333333333318</v>
      </c>
      <c r="Q95" s="78">
        <f>IF(SUM(Q25:Q94)=0,"-",AVERAGE(Q25:Q94))</f>
        <v>18.011000000000003</v>
      </c>
      <c r="R95" s="78">
        <f>IF(SUM(R25:R94)=0,"-",AVERAGE(R25:R94))</f>
        <v>18.678999999999998</v>
      </c>
      <c r="S95" s="81">
        <f>IF(SUM(S25:S94)=0,"-",AVERAGE(S25:S94))</f>
        <v>1.7550666666666668</v>
      </c>
      <c r="T95" s="1"/>
      <c r="U95" s="1"/>
    </row>
    <row r="96" spans="1:21" ht="15.75" thickBot="1" x14ac:dyDescent="0.3">
      <c r="A96" s="83" t="s">
        <v>93</v>
      </c>
      <c r="B96" s="84">
        <f>SUM(B25:B94)</f>
        <v>720</v>
      </c>
      <c r="C96" s="83"/>
      <c r="D96" s="85"/>
      <c r="E96" s="85"/>
      <c r="F96" s="86">
        <f>SUM(F25:F94)</f>
        <v>2789.62</v>
      </c>
      <c r="G96" s="87">
        <f>SUM(G25:G94)</f>
        <v>2843.51</v>
      </c>
      <c r="H96" s="88"/>
      <c r="I96" s="85"/>
      <c r="J96" s="85"/>
      <c r="K96" s="85"/>
      <c r="L96" s="89">
        <f>SUM(L25:L94)</f>
        <v>2249.2899999999995</v>
      </c>
      <c r="M96" s="90">
        <f>SUM(M25:M94)</f>
        <v>2283.1400000000003</v>
      </c>
      <c r="N96" s="91"/>
      <c r="O96" s="92">
        <f>SUM(O25:O94)</f>
        <v>0</v>
      </c>
      <c r="P96" s="83"/>
      <c r="Q96" s="93">
        <f>SUM(Q25:Q94)</f>
        <v>540.33000000000004</v>
      </c>
      <c r="R96" s="93">
        <f>SUM(R25:R94)</f>
        <v>560.37</v>
      </c>
      <c r="S96" s="92">
        <f>SUM(S25:S94)</f>
        <v>52.652000000000001</v>
      </c>
      <c r="T96" s="1"/>
      <c r="U96" s="1"/>
    </row>
    <row r="97" spans="1:21" x14ac:dyDescent="0.2">
      <c r="A97" s="95">
        <f>70-COUNTIF(A25:A94,"")</f>
        <v>30</v>
      </c>
      <c r="B97" s="95">
        <f>COUNT(B25:B94)</f>
        <v>30</v>
      </c>
      <c r="C97" s="95">
        <f>A97-B97</f>
        <v>0</v>
      </c>
      <c r="D97" s="96" t="s">
        <v>94</v>
      </c>
      <c r="E97" s="96">
        <v>8</v>
      </c>
      <c r="F97" s="97">
        <f>AVERAGE(F48:F54)</f>
        <v>99.39</v>
      </c>
      <c r="G97" s="98"/>
      <c r="H97" s="99"/>
      <c r="I97" s="99"/>
      <c r="J97" s="99"/>
      <c r="K97" s="99"/>
      <c r="L97" s="97">
        <f>AVERAGE(L48:L54)</f>
        <v>83.405714285714311</v>
      </c>
      <c r="M97" s="98"/>
      <c r="N97" s="98"/>
      <c r="O97" s="98"/>
      <c r="P97" s="98"/>
      <c r="Q97" s="97">
        <f>AVERAGE(Q48:Q54)</f>
        <v>15.984285714285717</v>
      </c>
      <c r="R97" s="97"/>
      <c r="S97" s="100">
        <f>AVERAGE(S48:S54)</f>
        <v>1.5975714285714286</v>
      </c>
      <c r="T97" s="98"/>
      <c r="U97" s="98"/>
    </row>
    <row r="98" spans="1:21" ht="15" x14ac:dyDescent="0.25">
      <c r="A98" s="23" t="s">
        <v>95</v>
      </c>
      <c r="B98" s="23"/>
      <c r="C98" s="23"/>
      <c r="D98" s="23"/>
      <c r="E98" s="23"/>
      <c r="F98" s="102"/>
      <c r="G98" s="102"/>
      <c r="H98" s="23"/>
      <c r="I98" s="23"/>
      <c r="J98" s="23"/>
      <c r="K98" s="23"/>
      <c r="L98" s="102"/>
      <c r="M98" s="23"/>
      <c r="N98" s="23"/>
      <c r="O98" s="23"/>
      <c r="P98" s="23"/>
      <c r="Q98" s="102">
        <v>0</v>
      </c>
      <c r="R98" s="102">
        <f>IF(R96=0,0,R97*$F$97)</f>
        <v>0</v>
      </c>
      <c r="S98" s="23">
        <v>0</v>
      </c>
      <c r="T98" s="23"/>
      <c r="U98" s="23"/>
    </row>
    <row r="99" spans="1:21" ht="15" x14ac:dyDescent="0.25">
      <c r="A99" s="106" t="s">
        <v>96</v>
      </c>
      <c r="B99" s="106"/>
      <c r="C99" s="106"/>
      <c r="D99" s="106"/>
      <c r="E99" s="106"/>
      <c r="F99" s="103"/>
      <c r="G99" s="103"/>
      <c r="H99" s="106"/>
      <c r="I99" s="106"/>
      <c r="J99" s="106"/>
      <c r="K99" s="106"/>
      <c r="L99" s="103"/>
      <c r="M99" s="106"/>
      <c r="N99" s="106"/>
      <c r="O99" s="106"/>
      <c r="P99" s="106"/>
      <c r="Q99" s="102">
        <v>0</v>
      </c>
      <c r="R99" s="102">
        <f>IF(R97=0,0,R98*$F$97)</f>
        <v>0</v>
      </c>
      <c r="S99" s="23">
        <v>0</v>
      </c>
      <c r="T99" s="106"/>
      <c r="U99" s="106"/>
    </row>
    <row r="100" spans="1:21" ht="15.75" x14ac:dyDescent="0.25">
      <c r="A100" s="109" t="s">
        <v>97</v>
      </c>
      <c r="B100" s="109"/>
      <c r="C100" s="109"/>
      <c r="D100" s="109"/>
      <c r="E100" s="109"/>
      <c r="F100" s="110"/>
      <c r="G100" s="111"/>
      <c r="H100" s="109"/>
      <c r="I100" s="109"/>
      <c r="J100" s="109"/>
      <c r="K100" s="109"/>
      <c r="L100" s="110"/>
      <c r="M100" s="109"/>
      <c r="N100" s="109"/>
      <c r="O100" s="109"/>
      <c r="P100" s="109"/>
      <c r="Q100" s="110">
        <f>Q96+Q98-Q99</f>
        <v>540.33000000000004</v>
      </c>
      <c r="R100" s="110">
        <f>R96+R98-R99</f>
        <v>560.37</v>
      </c>
      <c r="S100" s="112">
        <f>S96-M106</f>
        <v>44.438984000000005</v>
      </c>
      <c r="T100" s="113"/>
      <c r="U100" s="113"/>
    </row>
    <row r="101" spans="1:21" x14ac:dyDescent="0.2">
      <c r="A101" s="99"/>
      <c r="B101" s="99"/>
      <c r="C101" s="114"/>
      <c r="D101" s="114"/>
      <c r="E101" s="114"/>
      <c r="F101" s="99"/>
      <c r="G101" s="114"/>
      <c r="H101" s="114"/>
      <c r="I101" s="114"/>
      <c r="J101" s="114"/>
      <c r="K101" s="114"/>
      <c r="L101" s="114"/>
      <c r="M101" s="114"/>
      <c r="N101" s="114"/>
      <c r="O101" s="114"/>
      <c r="P101" s="114"/>
      <c r="Q101" s="114"/>
      <c r="R101" s="114"/>
      <c r="S101" s="99"/>
      <c r="T101" s="25"/>
      <c r="U101" s="25"/>
    </row>
    <row r="102" spans="1:21" ht="15" x14ac:dyDescent="0.25">
      <c r="A102" s="115" t="s">
        <v>98</v>
      </c>
      <c r="B102" s="115"/>
      <c r="C102" s="1"/>
      <c r="D102" s="1"/>
      <c r="E102" s="1"/>
      <c r="F102" s="1"/>
      <c r="G102" s="1"/>
      <c r="H102" s="1"/>
      <c r="I102" s="1"/>
      <c r="J102" s="20"/>
      <c r="K102" s="20"/>
      <c r="L102" s="20"/>
      <c r="M102" s="1"/>
      <c r="N102" s="1"/>
      <c r="O102" s="1"/>
      <c r="P102" s="1"/>
      <c r="Q102" s="1"/>
      <c r="R102" s="1"/>
      <c r="S102" s="18"/>
      <c r="T102" s="1"/>
      <c r="U102" s="1"/>
    </row>
    <row r="103" spans="1:21" x14ac:dyDescent="0.2">
      <c r="A103" s="25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</row>
    <row r="104" spans="1:21" ht="15" x14ac:dyDescent="0.25">
      <c r="A104" s="1" t="s">
        <v>99</v>
      </c>
      <c r="B104" s="1"/>
      <c r="C104" s="1"/>
      <c r="D104" s="1"/>
      <c r="E104" s="1"/>
      <c r="F104" s="18">
        <f>24*(B97)-B96-B20*24</f>
        <v>0</v>
      </c>
      <c r="G104" s="1" t="s">
        <v>100</v>
      </c>
      <c r="H104" s="1" t="s">
        <v>100</v>
      </c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1:21" x14ac:dyDescent="0.2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</row>
    <row r="106" spans="1:21" ht="15" x14ac:dyDescent="0.25">
      <c r="A106" s="1" t="s">
        <v>139</v>
      </c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8">
        <f>Q96*15.2/1000</f>
        <v>8.2130159999999997</v>
      </c>
      <c r="N106" s="1"/>
      <c r="O106" s="1" t="s">
        <v>102</v>
      </c>
      <c r="P106" s="1"/>
      <c r="Q106" s="1"/>
      <c r="R106" s="1"/>
      <c r="S106" s="1"/>
      <c r="T106" s="1"/>
      <c r="U106" s="1"/>
    </row>
    <row r="107" spans="1:21" ht="15" x14ac:dyDescent="0.25">
      <c r="A107" s="1" t="s">
        <v>103</v>
      </c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 t="s">
        <v>102</v>
      </c>
      <c r="P107" s="1"/>
      <c r="Q107" s="1"/>
      <c r="R107" s="1"/>
      <c r="S107" s="1"/>
      <c r="T107" s="1"/>
      <c r="U107" s="1"/>
    </row>
    <row r="108" spans="1:21" ht="15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1:21" ht="15" x14ac:dyDescent="0.25">
      <c r="A109" s="1" t="s">
        <v>104</v>
      </c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1:21" ht="15" x14ac:dyDescent="0.25">
      <c r="A110" s="1" t="s">
        <v>105</v>
      </c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7" t="s">
        <v>106</v>
      </c>
    </row>
  </sheetData>
  <mergeCells count="3">
    <mergeCell ref="A2:O2"/>
    <mergeCell ref="C22:G22"/>
    <mergeCell ref="I22:M2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1"/>
  <sheetViews>
    <sheetView workbookViewId="0">
      <selection activeCell="V49" sqref="V49"/>
    </sheetView>
  </sheetViews>
  <sheetFormatPr defaultRowHeight="12.75" x14ac:dyDescent="0.2"/>
  <sheetData>
    <row r="1" spans="1:21" ht="15" x14ac:dyDescent="0.25">
      <c r="A1" s="3"/>
      <c r="B1" s="2"/>
      <c r="C1" s="1"/>
      <c r="D1" s="4"/>
      <c r="E1" s="1"/>
      <c r="F1" s="5"/>
      <c r="G1" s="5"/>
      <c r="H1" s="5"/>
      <c r="I1" s="5"/>
      <c r="J1" s="5"/>
      <c r="K1" s="5"/>
      <c r="L1" s="5"/>
      <c r="M1" s="5"/>
      <c r="N1" s="4"/>
      <c r="O1" s="1"/>
      <c r="P1" s="1"/>
      <c r="Q1" s="2"/>
      <c r="R1" s="2"/>
      <c r="S1" s="2"/>
      <c r="T1" s="6"/>
      <c r="U1" s="7" t="s">
        <v>0</v>
      </c>
    </row>
    <row r="2" spans="1:21" ht="18.75" x14ac:dyDescent="0.3">
      <c r="A2" s="116" t="s">
        <v>1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8"/>
      <c r="Q2" s="8"/>
      <c r="R2" s="8"/>
      <c r="S2" s="2"/>
      <c r="T2" s="6"/>
      <c r="U2" s="9" t="s">
        <v>132</v>
      </c>
    </row>
    <row r="3" spans="1:21" ht="18.75" x14ac:dyDescent="0.3">
      <c r="A3" s="10" t="s">
        <v>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1"/>
      <c r="P3" s="2"/>
      <c r="Q3" s="2"/>
      <c r="R3" s="2"/>
      <c r="S3" s="2"/>
      <c r="T3" s="6"/>
      <c r="U3" s="11" t="s">
        <v>140</v>
      </c>
    </row>
    <row r="4" spans="1:21" ht="18.75" x14ac:dyDescent="0.3">
      <c r="A4" s="12" t="s">
        <v>5</v>
      </c>
      <c r="B4" s="13"/>
      <c r="C4" s="14" t="s">
        <v>121</v>
      </c>
      <c r="D4" s="1"/>
      <c r="E4" s="1"/>
      <c r="F4" s="1"/>
      <c r="G4" s="1"/>
      <c r="H4" s="1"/>
      <c r="I4" s="1"/>
      <c r="J4" s="1"/>
      <c r="K4" s="1"/>
      <c r="L4" s="1"/>
      <c r="M4" s="2"/>
      <c r="N4" s="2"/>
      <c r="O4" s="1"/>
      <c r="P4" s="13"/>
      <c r="Q4" s="2"/>
      <c r="R4" s="2"/>
      <c r="S4" s="2"/>
      <c r="T4" s="1"/>
      <c r="U4" s="11" t="s">
        <v>7</v>
      </c>
    </row>
    <row r="5" spans="1:21" ht="18.75" x14ac:dyDescent="0.3">
      <c r="A5" s="12" t="s">
        <v>8</v>
      </c>
      <c r="B5" s="1"/>
      <c r="C5" s="14" t="s">
        <v>141</v>
      </c>
      <c r="D5" s="2"/>
      <c r="E5" s="1"/>
      <c r="F5" s="1"/>
      <c r="G5" s="15"/>
      <c r="H5" s="15"/>
      <c r="I5" s="15"/>
      <c r="J5" s="15"/>
      <c r="K5" s="1"/>
      <c r="L5" s="15"/>
      <c r="M5" s="15"/>
      <c r="N5" s="15"/>
      <c r="O5" s="15"/>
      <c r="P5" s="1"/>
      <c r="Q5" s="1"/>
      <c r="R5" s="1"/>
      <c r="S5" s="1"/>
      <c r="T5" s="1"/>
      <c r="U5" s="7" t="s">
        <v>10</v>
      </c>
    </row>
    <row r="6" spans="1:21" ht="15" x14ac:dyDescent="0.25">
      <c r="A6" s="16" t="s">
        <v>11</v>
      </c>
      <c r="B6" s="1"/>
      <c r="C6" s="1"/>
      <c r="D6" s="1"/>
      <c r="E6" s="1" t="s">
        <v>12</v>
      </c>
      <c r="F6" s="1"/>
      <c r="G6" s="1"/>
      <c r="H6" s="1"/>
      <c r="I6" s="1"/>
      <c r="J6" s="1"/>
      <c r="K6" s="1"/>
      <c r="L6" s="1"/>
      <c r="M6" s="1"/>
      <c r="N6" s="1"/>
      <c r="O6" s="17"/>
      <c r="P6" s="18"/>
      <c r="Q6" s="18"/>
      <c r="R6" s="18"/>
      <c r="S6" s="18"/>
      <c r="T6" s="1"/>
      <c r="U6" s="19" t="s">
        <v>123</v>
      </c>
    </row>
    <row r="7" spans="1:21" ht="18.75" x14ac:dyDescent="0.3">
      <c r="A7" s="20" t="s">
        <v>14</v>
      </c>
      <c r="B7" s="21"/>
      <c r="C7" s="20"/>
      <c r="D7" s="20"/>
      <c r="E7" s="20"/>
      <c r="F7" s="20"/>
      <c r="G7" s="20"/>
      <c r="H7" s="20"/>
      <c r="I7" s="20"/>
      <c r="J7" s="20"/>
      <c r="K7" s="22"/>
      <c r="L7" s="20"/>
      <c r="M7" s="20"/>
      <c r="N7" s="20"/>
      <c r="O7" s="20"/>
      <c r="P7" s="23"/>
      <c r="Q7" s="23"/>
      <c r="R7" s="23"/>
      <c r="S7" s="23"/>
      <c r="T7" s="20"/>
      <c r="U7" s="24" t="s">
        <v>15</v>
      </c>
    </row>
    <row r="8" spans="1:21" ht="15" x14ac:dyDescent="0.25">
      <c r="A8" s="20" t="s">
        <v>16</v>
      </c>
      <c r="B8" s="1"/>
      <c r="C8" s="1"/>
      <c r="D8" s="2"/>
      <c r="E8" s="1"/>
      <c r="F8" s="1"/>
      <c r="G8" s="1"/>
      <c r="H8" s="1"/>
      <c r="I8" s="2"/>
      <c r="J8" s="1"/>
      <c r="K8" s="1"/>
      <c r="L8" s="2"/>
      <c r="M8" s="1"/>
      <c r="N8" s="1"/>
      <c r="O8" s="1"/>
      <c r="P8" s="1"/>
      <c r="Q8" s="1"/>
      <c r="R8" s="1"/>
      <c r="S8" s="1"/>
      <c r="T8" s="1"/>
      <c r="U8" s="7" t="s">
        <v>124</v>
      </c>
    </row>
    <row r="9" spans="1:21" ht="15" x14ac:dyDescent="0.25">
      <c r="A9" s="1" t="s">
        <v>142</v>
      </c>
      <c r="B9" s="2"/>
      <c r="C9" s="1"/>
      <c r="D9" s="2"/>
      <c r="E9" s="1"/>
      <c r="F9" s="1"/>
      <c r="G9" s="1"/>
      <c r="H9" s="2"/>
      <c r="I9" s="2"/>
      <c r="J9" s="1" t="s">
        <v>19</v>
      </c>
      <c r="K9" s="1"/>
      <c r="L9" s="1"/>
      <c r="M9" s="1" t="s">
        <v>143</v>
      </c>
      <c r="N9" s="1"/>
      <c r="O9" s="1"/>
      <c r="P9" s="1"/>
      <c r="Q9" s="1"/>
      <c r="R9" s="1"/>
      <c r="S9" s="2" t="s">
        <v>21</v>
      </c>
      <c r="T9" s="6"/>
      <c r="U9" s="6"/>
    </row>
    <row r="10" spans="1:21" ht="15" x14ac:dyDescent="0.25">
      <c r="A10" s="1"/>
      <c r="B10" s="1"/>
      <c r="C10" s="16" t="s">
        <v>22</v>
      </c>
      <c r="D10" s="1"/>
      <c r="E10" s="1"/>
      <c r="F10" s="1"/>
      <c r="G10" s="1" t="s">
        <v>23</v>
      </c>
      <c r="H10" s="1"/>
      <c r="I10" s="1"/>
      <c r="J10" s="1" t="s">
        <v>24</v>
      </c>
      <c r="K10" s="1"/>
      <c r="L10" s="1"/>
      <c r="M10" s="1"/>
      <c r="N10" s="1"/>
      <c r="O10" s="1" t="s">
        <v>25</v>
      </c>
      <c r="P10" s="1"/>
      <c r="Q10" s="1"/>
      <c r="R10" s="1"/>
      <c r="S10" s="1" t="s">
        <v>26</v>
      </c>
      <c r="T10" s="6"/>
      <c r="U10" s="6"/>
    </row>
    <row r="11" spans="1:21" x14ac:dyDescent="0.2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6"/>
      <c r="T11" s="26"/>
      <c r="U11" s="26"/>
    </row>
    <row r="12" spans="1:21" ht="15" x14ac:dyDescent="0.25">
      <c r="A12" s="20" t="s">
        <v>27</v>
      </c>
      <c r="B12" s="20"/>
      <c r="C12" s="20"/>
      <c r="D12" s="2" t="s">
        <v>127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2"/>
      <c r="P12" s="1"/>
      <c r="Q12" s="1"/>
      <c r="R12" s="1"/>
      <c r="S12" s="6"/>
      <c r="T12" s="6"/>
      <c r="U12" s="6"/>
    </row>
    <row r="13" spans="1:21" ht="15" x14ac:dyDescent="0.25">
      <c r="A13" s="20" t="s">
        <v>144</v>
      </c>
      <c r="B13" s="20"/>
      <c r="C13" s="20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6"/>
      <c r="T13" s="6"/>
      <c r="U13" s="6"/>
    </row>
    <row r="14" spans="1:21" ht="15" x14ac:dyDescent="0.25">
      <c r="A14" s="20" t="s">
        <v>30</v>
      </c>
      <c r="B14" s="20"/>
      <c r="C14" s="20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6"/>
      <c r="T14" s="6"/>
      <c r="U14" s="6"/>
    </row>
    <row r="15" spans="1:21" ht="15" x14ac:dyDescent="0.25">
      <c r="A15" s="20" t="s">
        <v>145</v>
      </c>
      <c r="B15" s="20"/>
      <c r="C15" s="20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6"/>
      <c r="R15" s="6"/>
      <c r="S15" s="6"/>
      <c r="T15" s="6"/>
      <c r="U15" s="1"/>
    </row>
    <row r="16" spans="1:21" ht="15" x14ac:dyDescent="0.25">
      <c r="A16" s="20" t="s">
        <v>146</v>
      </c>
      <c r="B16" s="20"/>
      <c r="C16" s="20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6"/>
      <c r="R16" s="6"/>
      <c r="S16" s="6"/>
      <c r="T16" s="6"/>
      <c r="U16" s="1"/>
    </row>
    <row r="17" spans="1:21" ht="15" x14ac:dyDescent="0.25">
      <c r="A17" s="20" t="s">
        <v>33</v>
      </c>
      <c r="B17" s="20"/>
      <c r="C17" s="20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6"/>
      <c r="R17" s="6"/>
      <c r="S17" s="6"/>
      <c r="T17" s="6"/>
      <c r="U17" s="1"/>
    </row>
    <row r="18" spans="1:21" ht="15" x14ac:dyDescent="0.25">
      <c r="A18" s="20"/>
      <c r="B18" s="20"/>
      <c r="C18" s="20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6"/>
      <c r="R18" s="6"/>
      <c r="S18" s="6"/>
      <c r="T18" s="6"/>
      <c r="U18" s="1"/>
    </row>
    <row r="19" spans="1:21" ht="15" x14ac:dyDescent="0.25">
      <c r="A19" s="20"/>
      <c r="B19" s="20"/>
      <c r="C19" s="20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6"/>
      <c r="R19" s="6"/>
      <c r="S19" s="6"/>
      <c r="T19" s="6"/>
      <c r="U19" s="1"/>
    </row>
    <row r="20" spans="1:21" ht="15" x14ac:dyDescent="0.25">
      <c r="A20" s="27" t="s">
        <v>34</v>
      </c>
      <c r="B20" s="27">
        <v>0</v>
      </c>
      <c r="C20" s="20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6"/>
      <c r="R20" s="6"/>
      <c r="S20" s="6"/>
      <c r="T20" s="6"/>
      <c r="U20" s="1"/>
    </row>
    <row r="21" spans="1:21" ht="15.75" thickBot="1" x14ac:dyDescent="0.3">
      <c r="A21" s="20"/>
      <c r="B21" s="20"/>
      <c r="C21" s="20" t="str">
        <f>IF((G23="Q3,"),#REF!,IF((G23="Q1,"),#REF!,"-"))</f>
        <v>-</v>
      </c>
      <c r="D21" s="1"/>
      <c r="E21" s="1"/>
      <c r="F21" s="1"/>
      <c r="G21" s="1"/>
      <c r="H21" s="1"/>
      <c r="I21" s="20" t="str">
        <f>IF((M23="Q4,"),#REF!,IF((M23="Q2,"),#REF!,"-"))</f>
        <v>-</v>
      </c>
      <c r="J21" s="1"/>
      <c r="K21" s="1"/>
      <c r="L21" s="1"/>
      <c r="M21" s="1"/>
      <c r="N21" s="1"/>
      <c r="O21" s="1"/>
      <c r="P21" s="1"/>
      <c r="Q21" s="6"/>
      <c r="R21" s="6"/>
      <c r="S21" s="6"/>
      <c r="T21" s="6"/>
      <c r="U21" s="1"/>
    </row>
    <row r="22" spans="1:21" ht="15" x14ac:dyDescent="0.25">
      <c r="A22" s="28"/>
      <c r="B22" s="29"/>
      <c r="C22" s="117" t="s">
        <v>35</v>
      </c>
      <c r="D22" s="118"/>
      <c r="E22" s="118"/>
      <c r="F22" s="118"/>
      <c r="G22" s="119"/>
      <c r="H22" s="30"/>
      <c r="I22" s="117" t="s">
        <v>36</v>
      </c>
      <c r="J22" s="118"/>
      <c r="K22" s="118"/>
      <c r="L22" s="118"/>
      <c r="M22" s="119"/>
      <c r="N22" s="30"/>
      <c r="O22" s="31"/>
      <c r="P22" s="32"/>
      <c r="Q22" s="33"/>
      <c r="R22" s="34"/>
      <c r="S22" s="35"/>
      <c r="T22" s="1"/>
      <c r="U22" s="1"/>
    </row>
    <row r="23" spans="1:21" ht="15" x14ac:dyDescent="0.25">
      <c r="A23" s="37" t="s">
        <v>37</v>
      </c>
      <c r="B23" s="38" t="s">
        <v>38</v>
      </c>
      <c r="C23" s="39" t="str">
        <f>CONCATENATE("fG",RIGHT(LEFT(G23,2),1),",")</f>
        <v>fG3,</v>
      </c>
      <c r="D23" s="40" t="s">
        <v>39</v>
      </c>
      <c r="E23" s="41" t="s">
        <v>40</v>
      </c>
      <c r="F23" s="40" t="s">
        <v>41</v>
      </c>
      <c r="G23" s="42" t="s">
        <v>42</v>
      </c>
      <c r="H23" s="20"/>
      <c r="I23" s="39" t="str">
        <f>CONCATENATE("fG",RIGHT(LEFT(M23,2),1),",")</f>
        <v>fG4,</v>
      </c>
      <c r="J23" s="40" t="s">
        <v>43</v>
      </c>
      <c r="K23" s="41" t="s">
        <v>44</v>
      </c>
      <c r="L23" s="40" t="s">
        <v>45</v>
      </c>
      <c r="M23" s="42" t="s">
        <v>46</v>
      </c>
      <c r="N23" s="43"/>
      <c r="O23" s="44" t="s">
        <v>47</v>
      </c>
      <c r="P23" s="39" t="s">
        <v>48</v>
      </c>
      <c r="Q23" s="45" t="str">
        <f>IF(Q24="м.куб","dV","dM")</f>
        <v>dM</v>
      </c>
      <c r="R23" s="42" t="s">
        <v>49</v>
      </c>
      <c r="S23" s="44" t="s">
        <v>50</v>
      </c>
      <c r="T23" s="1"/>
      <c r="U23" s="1"/>
    </row>
    <row r="24" spans="1:21" ht="15.75" thickBot="1" x14ac:dyDescent="0.3">
      <c r="A24" s="46"/>
      <c r="B24" s="47"/>
      <c r="C24" s="48" t="s">
        <v>51</v>
      </c>
      <c r="D24" s="49" t="s">
        <v>52</v>
      </c>
      <c r="E24" s="50" t="s">
        <v>53</v>
      </c>
      <c r="F24" s="49" t="s">
        <v>54</v>
      </c>
      <c r="G24" s="51" t="s">
        <v>55</v>
      </c>
      <c r="H24" s="52" t="s">
        <v>56</v>
      </c>
      <c r="I24" s="48" t="s">
        <v>51</v>
      </c>
      <c r="J24" s="49" t="s">
        <v>52</v>
      </c>
      <c r="K24" s="50" t="s">
        <v>53</v>
      </c>
      <c r="L24" s="49" t="s">
        <v>54</v>
      </c>
      <c r="M24" s="51" t="s">
        <v>55</v>
      </c>
      <c r="N24" s="53" t="s">
        <v>57</v>
      </c>
      <c r="O24" s="54" t="s">
        <v>58</v>
      </c>
      <c r="P24" s="48" t="s">
        <v>59</v>
      </c>
      <c r="Q24" s="55" t="str">
        <f>F24</f>
        <v/>
      </c>
      <c r="R24" s="56" t="s">
        <v>55</v>
      </c>
      <c r="S24" s="54" t="s">
        <v>60</v>
      </c>
      <c r="T24" s="1"/>
      <c r="U24" s="1"/>
    </row>
    <row r="25" spans="1:21" ht="15" x14ac:dyDescent="0.25">
      <c r="A25" s="58" t="s">
        <v>61</v>
      </c>
      <c r="B25" s="59">
        <v>24</v>
      </c>
      <c r="C25" s="60" t="s">
        <v>62</v>
      </c>
      <c r="D25" s="61">
        <v>63.63</v>
      </c>
      <c r="E25" s="61">
        <v>6.83</v>
      </c>
      <c r="F25" s="62">
        <v>27.54</v>
      </c>
      <c r="G25" s="63">
        <v>28.05</v>
      </c>
      <c r="H25" s="64"/>
      <c r="I25" s="65" t="s">
        <v>62</v>
      </c>
      <c r="J25" s="61">
        <v>44.54</v>
      </c>
      <c r="K25" s="61">
        <v>5.23</v>
      </c>
      <c r="L25" s="62">
        <v>12.98</v>
      </c>
      <c r="M25" s="66">
        <v>13.13</v>
      </c>
      <c r="N25" s="67"/>
      <c r="O25" s="68" t="s">
        <v>62</v>
      </c>
      <c r="P25" s="69">
        <f t="shared" ref="P25:P88" si="0">IF(OR(D25="",D25="-",J25="",J25="-"),"",D25-J25)</f>
        <v>19.090000000000003</v>
      </c>
      <c r="Q25" s="70">
        <v>14.56</v>
      </c>
      <c r="R25" s="70">
        <v>14.92</v>
      </c>
      <c r="S25" s="71">
        <v>1.1739999999999999</v>
      </c>
      <c r="T25" s="1"/>
      <c r="U25" s="1"/>
    </row>
    <row r="26" spans="1:21" ht="15" x14ac:dyDescent="0.25">
      <c r="A26" s="58" t="s">
        <v>63</v>
      </c>
      <c r="B26" s="59">
        <v>24</v>
      </c>
      <c r="C26" s="60" t="s">
        <v>62</v>
      </c>
      <c r="D26" s="61">
        <v>63.66</v>
      </c>
      <c r="E26" s="61">
        <v>6.83</v>
      </c>
      <c r="F26" s="62">
        <v>28.58</v>
      </c>
      <c r="G26" s="63">
        <v>29.1</v>
      </c>
      <c r="H26" s="64"/>
      <c r="I26" s="65" t="s">
        <v>62</v>
      </c>
      <c r="J26" s="61">
        <v>44.8</v>
      </c>
      <c r="K26" s="61">
        <v>5.23</v>
      </c>
      <c r="L26" s="62">
        <v>13</v>
      </c>
      <c r="M26" s="66">
        <v>13.16</v>
      </c>
      <c r="N26" s="67"/>
      <c r="O26" s="68" t="s">
        <v>62</v>
      </c>
      <c r="P26" s="69">
        <f t="shared" si="0"/>
        <v>18.86</v>
      </c>
      <c r="Q26" s="70">
        <v>15.58</v>
      </c>
      <c r="R26" s="70">
        <v>15.94</v>
      </c>
      <c r="S26" s="71">
        <v>1.2390000000000001</v>
      </c>
      <c r="T26" s="1"/>
      <c r="U26" s="1"/>
    </row>
    <row r="27" spans="1:21" ht="15" x14ac:dyDescent="0.25">
      <c r="A27" s="58" t="s">
        <v>64</v>
      </c>
      <c r="B27" s="59">
        <v>24</v>
      </c>
      <c r="C27" s="60" t="s">
        <v>62</v>
      </c>
      <c r="D27" s="61">
        <v>63.69</v>
      </c>
      <c r="E27" s="61">
        <v>6.83</v>
      </c>
      <c r="F27" s="62">
        <v>26.89</v>
      </c>
      <c r="G27" s="63">
        <v>27.39</v>
      </c>
      <c r="H27" s="64"/>
      <c r="I27" s="65" t="s">
        <v>62</v>
      </c>
      <c r="J27" s="61">
        <v>44.4</v>
      </c>
      <c r="K27" s="61">
        <v>5.23</v>
      </c>
      <c r="L27" s="62">
        <v>13.09</v>
      </c>
      <c r="M27" s="66">
        <v>13.23</v>
      </c>
      <c r="N27" s="67"/>
      <c r="O27" s="68" t="s">
        <v>62</v>
      </c>
      <c r="P27" s="69">
        <f t="shared" si="0"/>
        <v>19.29</v>
      </c>
      <c r="Q27" s="70">
        <v>13.8</v>
      </c>
      <c r="R27" s="70">
        <v>14.16</v>
      </c>
      <c r="S27" s="71">
        <v>1.131</v>
      </c>
      <c r="T27" s="1"/>
      <c r="U27" s="1"/>
    </row>
    <row r="28" spans="1:21" ht="15" x14ac:dyDescent="0.25">
      <c r="A28" s="58" t="s">
        <v>65</v>
      </c>
      <c r="B28" s="59">
        <v>24</v>
      </c>
      <c r="C28" s="60" t="s">
        <v>62</v>
      </c>
      <c r="D28" s="61">
        <v>63.63</v>
      </c>
      <c r="E28" s="61">
        <v>6.83</v>
      </c>
      <c r="F28" s="62">
        <v>27.28</v>
      </c>
      <c r="G28" s="63">
        <v>27.76</v>
      </c>
      <c r="H28" s="64"/>
      <c r="I28" s="65" t="s">
        <v>62</v>
      </c>
      <c r="J28" s="61">
        <v>44.5</v>
      </c>
      <c r="K28" s="61">
        <v>5.23</v>
      </c>
      <c r="L28" s="62">
        <v>13.08</v>
      </c>
      <c r="M28" s="66">
        <v>13.28</v>
      </c>
      <c r="N28" s="67"/>
      <c r="O28" s="68" t="s">
        <v>62</v>
      </c>
      <c r="P28" s="69">
        <f t="shared" si="0"/>
        <v>19.130000000000003</v>
      </c>
      <c r="Q28" s="70">
        <v>14.2</v>
      </c>
      <c r="R28" s="70">
        <v>14.48</v>
      </c>
      <c r="S28" s="71">
        <v>1.1539999999999999</v>
      </c>
      <c r="T28" s="1"/>
      <c r="U28" s="1"/>
    </row>
    <row r="29" spans="1:21" ht="15" x14ac:dyDescent="0.25">
      <c r="A29" s="58" t="s">
        <v>66</v>
      </c>
      <c r="B29" s="59">
        <v>24</v>
      </c>
      <c r="C29" s="60" t="s">
        <v>62</v>
      </c>
      <c r="D29" s="61">
        <v>63.63</v>
      </c>
      <c r="E29" s="61">
        <v>6.83</v>
      </c>
      <c r="F29" s="62">
        <v>27.5</v>
      </c>
      <c r="G29" s="63">
        <v>28</v>
      </c>
      <c r="H29" s="64"/>
      <c r="I29" s="65" t="s">
        <v>62</v>
      </c>
      <c r="J29" s="61">
        <v>44.69</v>
      </c>
      <c r="K29" s="61">
        <v>5.23</v>
      </c>
      <c r="L29" s="62">
        <v>13.05</v>
      </c>
      <c r="M29" s="66">
        <v>13.22</v>
      </c>
      <c r="N29" s="67"/>
      <c r="O29" s="68" t="s">
        <v>62</v>
      </c>
      <c r="P29" s="69">
        <f t="shared" si="0"/>
        <v>18.940000000000005</v>
      </c>
      <c r="Q29" s="70">
        <v>14.45</v>
      </c>
      <c r="R29" s="70">
        <v>14.78</v>
      </c>
      <c r="S29" s="71">
        <v>1.1659999999999999</v>
      </c>
      <c r="T29" s="1"/>
      <c r="U29" s="1"/>
    </row>
    <row r="30" spans="1:21" ht="15" x14ac:dyDescent="0.25">
      <c r="A30" s="58" t="s">
        <v>67</v>
      </c>
      <c r="B30" s="59">
        <v>24</v>
      </c>
      <c r="C30" s="60" t="s">
        <v>62</v>
      </c>
      <c r="D30" s="61">
        <v>63.59</v>
      </c>
      <c r="E30" s="61">
        <v>6.83</v>
      </c>
      <c r="F30" s="62">
        <v>20.89</v>
      </c>
      <c r="G30" s="63">
        <v>21.26</v>
      </c>
      <c r="H30" s="64"/>
      <c r="I30" s="65" t="s">
        <v>62</v>
      </c>
      <c r="J30" s="61">
        <v>44.26</v>
      </c>
      <c r="K30" s="61">
        <v>5.23</v>
      </c>
      <c r="L30" s="62">
        <v>10.029999999999999</v>
      </c>
      <c r="M30" s="66">
        <v>10.15</v>
      </c>
      <c r="N30" s="67"/>
      <c r="O30" s="68" t="s">
        <v>62</v>
      </c>
      <c r="P30" s="69">
        <f t="shared" si="0"/>
        <v>19.330000000000005</v>
      </c>
      <c r="Q30" s="70">
        <v>10.86</v>
      </c>
      <c r="R30" s="70">
        <v>11.11</v>
      </c>
      <c r="S30" s="71">
        <v>0.88400000000000001</v>
      </c>
      <c r="T30" s="1"/>
      <c r="U30" s="1"/>
    </row>
    <row r="31" spans="1:21" ht="15" x14ac:dyDescent="0.25">
      <c r="A31" s="58" t="s">
        <v>68</v>
      </c>
      <c r="B31" s="59">
        <v>24</v>
      </c>
      <c r="C31" s="60" t="s">
        <v>62</v>
      </c>
      <c r="D31" s="61">
        <v>63.6</v>
      </c>
      <c r="E31" s="61">
        <v>6.83</v>
      </c>
      <c r="F31" s="62">
        <v>25.91</v>
      </c>
      <c r="G31" s="63">
        <v>26.41</v>
      </c>
      <c r="H31" s="64"/>
      <c r="I31" s="65" t="s">
        <v>62</v>
      </c>
      <c r="J31" s="61">
        <v>44.25</v>
      </c>
      <c r="K31" s="61">
        <v>5.23</v>
      </c>
      <c r="L31" s="62">
        <v>13.25</v>
      </c>
      <c r="M31" s="66">
        <v>13.43</v>
      </c>
      <c r="N31" s="67"/>
      <c r="O31" s="68" t="s">
        <v>62</v>
      </c>
      <c r="P31" s="69">
        <f t="shared" si="0"/>
        <v>19.350000000000001</v>
      </c>
      <c r="Q31" s="70">
        <v>12.66</v>
      </c>
      <c r="R31" s="70">
        <v>12.98</v>
      </c>
      <c r="S31" s="71">
        <v>1.0620000000000001</v>
      </c>
      <c r="T31" s="1"/>
      <c r="U31" s="1"/>
    </row>
    <row r="32" spans="1:21" ht="15" x14ac:dyDescent="0.25">
      <c r="A32" s="58" t="s">
        <v>69</v>
      </c>
      <c r="B32" s="59">
        <v>24</v>
      </c>
      <c r="C32" s="60" t="s">
        <v>62</v>
      </c>
      <c r="D32" s="61">
        <v>63.59</v>
      </c>
      <c r="E32" s="61">
        <v>6.83</v>
      </c>
      <c r="F32" s="62">
        <v>26</v>
      </c>
      <c r="G32" s="63">
        <v>26.46</v>
      </c>
      <c r="H32" s="64"/>
      <c r="I32" s="65" t="s">
        <v>62</v>
      </c>
      <c r="J32" s="61">
        <v>44.04</v>
      </c>
      <c r="K32" s="61">
        <v>5.23</v>
      </c>
      <c r="L32" s="62">
        <v>13.09</v>
      </c>
      <c r="M32" s="66">
        <v>13.24</v>
      </c>
      <c r="N32" s="67"/>
      <c r="O32" s="68" t="s">
        <v>62</v>
      </c>
      <c r="P32" s="69">
        <f t="shared" si="0"/>
        <v>19.550000000000004</v>
      </c>
      <c r="Q32" s="70">
        <v>12.91</v>
      </c>
      <c r="R32" s="70">
        <v>13.22</v>
      </c>
      <c r="S32" s="71">
        <v>1.0740000000000001</v>
      </c>
      <c r="T32" s="1"/>
      <c r="U32" s="1"/>
    </row>
    <row r="33" spans="1:21" ht="15" x14ac:dyDescent="0.25">
      <c r="A33" s="58" t="s">
        <v>70</v>
      </c>
      <c r="B33" s="59">
        <v>24</v>
      </c>
      <c r="C33" s="60" t="s">
        <v>62</v>
      </c>
      <c r="D33" s="61">
        <v>63.6</v>
      </c>
      <c r="E33" s="61">
        <v>6.83</v>
      </c>
      <c r="F33" s="62">
        <v>27.19</v>
      </c>
      <c r="G33" s="63">
        <v>27.68</v>
      </c>
      <c r="H33" s="64"/>
      <c r="I33" s="65" t="s">
        <v>62</v>
      </c>
      <c r="J33" s="61">
        <v>44.68</v>
      </c>
      <c r="K33" s="61">
        <v>5.23</v>
      </c>
      <c r="L33" s="62">
        <v>12.96</v>
      </c>
      <c r="M33" s="66">
        <v>13.13</v>
      </c>
      <c r="N33" s="67"/>
      <c r="O33" s="68" t="s">
        <v>62</v>
      </c>
      <c r="P33" s="69">
        <f t="shared" si="0"/>
        <v>18.920000000000002</v>
      </c>
      <c r="Q33" s="70">
        <v>14.23</v>
      </c>
      <c r="R33" s="70">
        <v>14.55</v>
      </c>
      <c r="S33" s="71">
        <v>1.149</v>
      </c>
      <c r="T33" s="1"/>
      <c r="U33" s="1"/>
    </row>
    <row r="34" spans="1:21" ht="15" x14ac:dyDescent="0.25">
      <c r="A34" s="58" t="s">
        <v>71</v>
      </c>
      <c r="B34" s="59">
        <v>24</v>
      </c>
      <c r="C34" s="60" t="s">
        <v>62</v>
      </c>
      <c r="D34" s="61">
        <v>63.63</v>
      </c>
      <c r="E34" s="61">
        <v>6.83</v>
      </c>
      <c r="F34" s="62">
        <v>27.38</v>
      </c>
      <c r="G34" s="63">
        <v>27.89</v>
      </c>
      <c r="H34" s="64"/>
      <c r="I34" s="65" t="s">
        <v>62</v>
      </c>
      <c r="J34" s="61">
        <v>44.93</v>
      </c>
      <c r="K34" s="61">
        <v>5.23</v>
      </c>
      <c r="L34" s="62">
        <v>12.92</v>
      </c>
      <c r="M34" s="66">
        <v>13.1</v>
      </c>
      <c r="N34" s="67"/>
      <c r="O34" s="68" t="s">
        <v>62</v>
      </c>
      <c r="P34" s="69">
        <f t="shared" si="0"/>
        <v>18.700000000000003</v>
      </c>
      <c r="Q34" s="70">
        <v>14.46</v>
      </c>
      <c r="R34" s="70">
        <v>14.79</v>
      </c>
      <c r="S34" s="71">
        <v>1.1619999999999999</v>
      </c>
      <c r="T34" s="1"/>
      <c r="U34" s="1"/>
    </row>
    <row r="35" spans="1:21" ht="15" x14ac:dyDescent="0.25">
      <c r="A35" s="58" t="s">
        <v>72</v>
      </c>
      <c r="B35" s="59">
        <v>24</v>
      </c>
      <c r="C35" s="60" t="s">
        <v>62</v>
      </c>
      <c r="D35" s="61">
        <v>63.59</v>
      </c>
      <c r="E35" s="61">
        <v>6.83</v>
      </c>
      <c r="F35" s="62">
        <v>25.05</v>
      </c>
      <c r="G35" s="63">
        <v>25.52</v>
      </c>
      <c r="H35" s="64"/>
      <c r="I35" s="65" t="s">
        <v>62</v>
      </c>
      <c r="J35" s="61">
        <v>44.54</v>
      </c>
      <c r="K35" s="61">
        <v>5.23</v>
      </c>
      <c r="L35" s="62">
        <v>13.06</v>
      </c>
      <c r="M35" s="66">
        <v>13.23</v>
      </c>
      <c r="N35" s="67"/>
      <c r="O35" s="68" t="s">
        <v>62</v>
      </c>
      <c r="P35" s="69">
        <f t="shared" si="0"/>
        <v>19.050000000000004</v>
      </c>
      <c r="Q35" s="70">
        <v>11.99</v>
      </c>
      <c r="R35" s="70">
        <v>12.29</v>
      </c>
      <c r="S35" s="71">
        <v>1.014</v>
      </c>
      <c r="T35" s="1"/>
      <c r="U35" s="1"/>
    </row>
    <row r="36" spans="1:21" ht="15" x14ac:dyDescent="0.25">
      <c r="A36" s="58" t="s">
        <v>73</v>
      </c>
      <c r="B36" s="59">
        <v>24</v>
      </c>
      <c r="C36" s="60" t="s">
        <v>62</v>
      </c>
      <c r="D36" s="61">
        <v>63.57</v>
      </c>
      <c r="E36" s="61">
        <v>6.83</v>
      </c>
      <c r="F36" s="62">
        <v>25.29</v>
      </c>
      <c r="G36" s="63">
        <v>25.76</v>
      </c>
      <c r="H36" s="64"/>
      <c r="I36" s="65" t="s">
        <v>62</v>
      </c>
      <c r="J36" s="61">
        <v>44.21</v>
      </c>
      <c r="K36" s="61">
        <v>5.23</v>
      </c>
      <c r="L36" s="62">
        <v>13.07</v>
      </c>
      <c r="M36" s="66">
        <v>13.22</v>
      </c>
      <c r="N36" s="67"/>
      <c r="O36" s="68" t="s">
        <v>62</v>
      </c>
      <c r="P36" s="69">
        <f t="shared" si="0"/>
        <v>19.36</v>
      </c>
      <c r="Q36" s="70">
        <v>12.22</v>
      </c>
      <c r="R36" s="70">
        <v>12.54</v>
      </c>
      <c r="S36" s="71">
        <v>1.03</v>
      </c>
      <c r="T36" s="1"/>
      <c r="U36" s="1"/>
    </row>
    <row r="37" spans="1:21" ht="15" x14ac:dyDescent="0.25">
      <c r="A37" s="58" t="s">
        <v>74</v>
      </c>
      <c r="B37" s="59">
        <v>24</v>
      </c>
      <c r="C37" s="60" t="s">
        <v>62</v>
      </c>
      <c r="D37" s="61">
        <v>63.66</v>
      </c>
      <c r="E37" s="61">
        <v>6.83</v>
      </c>
      <c r="F37" s="62">
        <v>27.75</v>
      </c>
      <c r="G37" s="63">
        <v>28.25</v>
      </c>
      <c r="H37" s="64"/>
      <c r="I37" s="65" t="s">
        <v>62</v>
      </c>
      <c r="J37" s="61">
        <v>45.57</v>
      </c>
      <c r="K37" s="61">
        <v>5.23</v>
      </c>
      <c r="L37" s="62">
        <v>14.31</v>
      </c>
      <c r="M37" s="66">
        <v>14.47</v>
      </c>
      <c r="N37" s="67"/>
      <c r="O37" s="68" t="s">
        <v>62</v>
      </c>
      <c r="P37" s="69">
        <f t="shared" si="0"/>
        <v>18.089999999999996</v>
      </c>
      <c r="Q37" s="70">
        <v>13.44</v>
      </c>
      <c r="R37" s="70">
        <v>13.78</v>
      </c>
      <c r="S37" s="71">
        <v>1.115</v>
      </c>
      <c r="T37" s="1"/>
      <c r="U37" s="1"/>
    </row>
    <row r="38" spans="1:21" ht="15" x14ac:dyDescent="0.25">
      <c r="A38" s="58" t="s">
        <v>75</v>
      </c>
      <c r="B38" s="59">
        <v>24</v>
      </c>
      <c r="C38" s="60" t="s">
        <v>62</v>
      </c>
      <c r="D38" s="61">
        <v>63.63</v>
      </c>
      <c r="E38" s="61">
        <v>6.83</v>
      </c>
      <c r="F38" s="62">
        <v>28.73</v>
      </c>
      <c r="G38" s="63">
        <v>29.24</v>
      </c>
      <c r="H38" s="64"/>
      <c r="I38" s="65" t="s">
        <v>62</v>
      </c>
      <c r="J38" s="61">
        <v>45.81</v>
      </c>
      <c r="K38" s="61">
        <v>5.23</v>
      </c>
      <c r="L38" s="62">
        <v>16.12</v>
      </c>
      <c r="M38" s="66">
        <v>16.36</v>
      </c>
      <c r="N38" s="67"/>
      <c r="O38" s="68" t="s">
        <v>62</v>
      </c>
      <c r="P38" s="69">
        <f t="shared" si="0"/>
        <v>17.82</v>
      </c>
      <c r="Q38" s="70">
        <v>12.61</v>
      </c>
      <c r="R38" s="70">
        <v>12.88</v>
      </c>
      <c r="S38" s="71">
        <v>1.091</v>
      </c>
      <c r="T38" s="1"/>
      <c r="U38" s="1"/>
    </row>
    <row r="39" spans="1:21" ht="15" x14ac:dyDescent="0.25">
      <c r="A39" s="58" t="s">
        <v>76</v>
      </c>
      <c r="B39" s="59">
        <v>24</v>
      </c>
      <c r="C39" s="60" t="s">
        <v>62</v>
      </c>
      <c r="D39" s="61">
        <v>63.62</v>
      </c>
      <c r="E39" s="61">
        <v>6.83</v>
      </c>
      <c r="F39" s="62">
        <v>28.45</v>
      </c>
      <c r="G39" s="63">
        <v>29</v>
      </c>
      <c r="H39" s="64"/>
      <c r="I39" s="65" t="s">
        <v>62</v>
      </c>
      <c r="J39" s="61">
        <v>45.45</v>
      </c>
      <c r="K39" s="61">
        <v>5.23</v>
      </c>
      <c r="L39" s="62">
        <v>15.58</v>
      </c>
      <c r="M39" s="66">
        <v>15.82</v>
      </c>
      <c r="N39" s="67"/>
      <c r="O39" s="68" t="s">
        <v>62</v>
      </c>
      <c r="P39" s="69">
        <f t="shared" si="0"/>
        <v>18.169999999999995</v>
      </c>
      <c r="Q39" s="70">
        <v>12.87</v>
      </c>
      <c r="R39" s="70">
        <v>13.18</v>
      </c>
      <c r="S39" s="71">
        <v>1.103</v>
      </c>
      <c r="T39" s="1"/>
      <c r="U39" s="1"/>
    </row>
    <row r="40" spans="1:21" ht="15" x14ac:dyDescent="0.25">
      <c r="A40" s="58" t="s">
        <v>77</v>
      </c>
      <c r="B40" s="59">
        <v>24</v>
      </c>
      <c r="C40" s="60" t="s">
        <v>62</v>
      </c>
      <c r="D40" s="61">
        <v>63.62</v>
      </c>
      <c r="E40" s="61">
        <v>6.83</v>
      </c>
      <c r="F40" s="62">
        <v>28.03</v>
      </c>
      <c r="G40" s="63">
        <v>28.55</v>
      </c>
      <c r="H40" s="64"/>
      <c r="I40" s="65" t="s">
        <v>62</v>
      </c>
      <c r="J40" s="61">
        <v>45.27</v>
      </c>
      <c r="K40" s="61">
        <v>5.23</v>
      </c>
      <c r="L40" s="62">
        <v>15.34</v>
      </c>
      <c r="M40" s="66">
        <v>15.58</v>
      </c>
      <c r="N40" s="67"/>
      <c r="O40" s="68" t="s">
        <v>62</v>
      </c>
      <c r="P40" s="69">
        <f t="shared" si="0"/>
        <v>18.349999999999994</v>
      </c>
      <c r="Q40" s="70">
        <v>12.69</v>
      </c>
      <c r="R40" s="70">
        <v>12.97</v>
      </c>
      <c r="S40" s="71">
        <v>1.0880000000000001</v>
      </c>
      <c r="T40" s="1"/>
      <c r="U40" s="1"/>
    </row>
    <row r="41" spans="1:21" ht="15" x14ac:dyDescent="0.25">
      <c r="A41" s="58" t="s">
        <v>78</v>
      </c>
      <c r="B41" s="59">
        <v>24</v>
      </c>
      <c r="C41" s="60" t="s">
        <v>62</v>
      </c>
      <c r="D41" s="61">
        <v>63.61</v>
      </c>
      <c r="E41" s="61">
        <v>6.83</v>
      </c>
      <c r="F41" s="62">
        <v>27.1</v>
      </c>
      <c r="G41" s="63">
        <v>27.58</v>
      </c>
      <c r="H41" s="64"/>
      <c r="I41" s="65" t="s">
        <v>62</v>
      </c>
      <c r="J41" s="61">
        <v>45.67</v>
      </c>
      <c r="K41" s="61">
        <v>5.23</v>
      </c>
      <c r="L41" s="62">
        <v>15.37</v>
      </c>
      <c r="M41" s="66">
        <v>15.61</v>
      </c>
      <c r="N41" s="67"/>
      <c r="O41" s="68" t="s">
        <v>62</v>
      </c>
      <c r="P41" s="69">
        <f t="shared" si="0"/>
        <v>17.939999999999998</v>
      </c>
      <c r="Q41" s="70">
        <v>11.73</v>
      </c>
      <c r="R41" s="70">
        <v>11.97</v>
      </c>
      <c r="S41" s="71">
        <v>1.0209999999999999</v>
      </c>
      <c r="T41" s="1"/>
      <c r="U41" s="1"/>
    </row>
    <row r="42" spans="1:21" ht="15" x14ac:dyDescent="0.25">
      <c r="A42" s="58" t="s">
        <v>79</v>
      </c>
      <c r="B42" s="59">
        <v>24</v>
      </c>
      <c r="C42" s="60" t="s">
        <v>62</v>
      </c>
      <c r="D42" s="61">
        <v>63.63</v>
      </c>
      <c r="E42" s="61">
        <v>6.83</v>
      </c>
      <c r="F42" s="62">
        <v>28.03</v>
      </c>
      <c r="G42" s="63">
        <v>28.54</v>
      </c>
      <c r="H42" s="64"/>
      <c r="I42" s="65" t="s">
        <v>62</v>
      </c>
      <c r="J42" s="61">
        <v>45.83</v>
      </c>
      <c r="K42" s="61">
        <v>5.23</v>
      </c>
      <c r="L42" s="62">
        <v>15.13</v>
      </c>
      <c r="M42" s="66">
        <v>15.37</v>
      </c>
      <c r="N42" s="67"/>
      <c r="O42" s="68" t="s">
        <v>62</v>
      </c>
      <c r="P42" s="69">
        <f t="shared" si="0"/>
        <v>17.800000000000004</v>
      </c>
      <c r="Q42" s="70">
        <v>12.9</v>
      </c>
      <c r="R42" s="70">
        <v>13.17</v>
      </c>
      <c r="S42" s="71">
        <v>1.0900000000000001</v>
      </c>
      <c r="T42" s="1"/>
      <c r="U42" s="1"/>
    </row>
    <row r="43" spans="1:21" ht="15" x14ac:dyDescent="0.25">
      <c r="A43" s="58" t="s">
        <v>80</v>
      </c>
      <c r="B43" s="59">
        <v>24</v>
      </c>
      <c r="C43" s="60" t="s">
        <v>62</v>
      </c>
      <c r="D43" s="61">
        <v>63.62</v>
      </c>
      <c r="E43" s="61">
        <v>6.83</v>
      </c>
      <c r="F43" s="62">
        <v>26.99</v>
      </c>
      <c r="G43" s="63">
        <v>27.48</v>
      </c>
      <c r="H43" s="64"/>
      <c r="I43" s="65" t="s">
        <v>62</v>
      </c>
      <c r="J43" s="61">
        <v>45.64</v>
      </c>
      <c r="K43" s="61">
        <v>5.23</v>
      </c>
      <c r="L43" s="62">
        <v>15.08</v>
      </c>
      <c r="M43" s="66">
        <v>15.32</v>
      </c>
      <c r="N43" s="67"/>
      <c r="O43" s="68" t="s">
        <v>62</v>
      </c>
      <c r="P43" s="69">
        <f t="shared" si="0"/>
        <v>17.979999999999997</v>
      </c>
      <c r="Q43" s="70">
        <v>11.91</v>
      </c>
      <c r="R43" s="70">
        <v>12.16</v>
      </c>
      <c r="S43" s="71">
        <v>1.0289999999999999</v>
      </c>
      <c r="T43" s="1"/>
      <c r="U43" s="1"/>
    </row>
    <row r="44" spans="1:21" ht="15" x14ac:dyDescent="0.25">
      <c r="A44" s="58" t="s">
        <v>81</v>
      </c>
      <c r="B44" s="59">
        <v>24</v>
      </c>
      <c r="C44" s="60" t="s">
        <v>62</v>
      </c>
      <c r="D44" s="61">
        <v>63.71</v>
      </c>
      <c r="E44" s="61">
        <v>6.83</v>
      </c>
      <c r="F44" s="62">
        <v>32.369999999999997</v>
      </c>
      <c r="G44" s="63">
        <v>32.979999999999997</v>
      </c>
      <c r="H44" s="64"/>
      <c r="I44" s="65" t="s">
        <v>62</v>
      </c>
      <c r="J44" s="61">
        <v>49.1</v>
      </c>
      <c r="K44" s="61">
        <v>5.23</v>
      </c>
      <c r="L44" s="62">
        <v>20.07</v>
      </c>
      <c r="M44" s="66">
        <v>20.350000000000001</v>
      </c>
      <c r="N44" s="67"/>
      <c r="O44" s="68" t="s">
        <v>62</v>
      </c>
      <c r="P44" s="69">
        <f t="shared" si="0"/>
        <v>14.61</v>
      </c>
      <c r="Q44" s="70">
        <v>12.3</v>
      </c>
      <c r="R44" s="70">
        <v>12.63</v>
      </c>
      <c r="S44" s="71">
        <v>1.079</v>
      </c>
      <c r="T44" s="1"/>
      <c r="U44" s="1"/>
    </row>
    <row r="45" spans="1:21" ht="15" x14ac:dyDescent="0.25">
      <c r="A45" s="58" t="s">
        <v>82</v>
      </c>
      <c r="B45" s="59">
        <v>24</v>
      </c>
      <c r="C45" s="60" t="s">
        <v>62</v>
      </c>
      <c r="D45" s="61">
        <v>63.85</v>
      </c>
      <c r="E45" s="61">
        <v>6.83</v>
      </c>
      <c r="F45" s="62">
        <v>41.43</v>
      </c>
      <c r="G45" s="63">
        <v>42.2</v>
      </c>
      <c r="H45" s="64"/>
      <c r="I45" s="65" t="s">
        <v>62</v>
      </c>
      <c r="J45" s="61">
        <v>51.62</v>
      </c>
      <c r="K45" s="61">
        <v>5.23</v>
      </c>
      <c r="L45" s="62">
        <v>30.23</v>
      </c>
      <c r="M45" s="66">
        <v>30.71</v>
      </c>
      <c r="N45" s="67"/>
      <c r="O45" s="68" t="s">
        <v>62</v>
      </c>
      <c r="P45" s="69">
        <f t="shared" si="0"/>
        <v>12.230000000000004</v>
      </c>
      <c r="Q45" s="70">
        <v>11.2</v>
      </c>
      <c r="R45" s="70">
        <v>11.49</v>
      </c>
      <c r="S45" s="71">
        <v>1.085</v>
      </c>
      <c r="T45" s="1"/>
      <c r="U45" s="1"/>
    </row>
    <row r="46" spans="1:21" ht="15" x14ac:dyDescent="0.25">
      <c r="A46" s="58" t="s">
        <v>83</v>
      </c>
      <c r="B46" s="59">
        <v>24</v>
      </c>
      <c r="C46" s="60" t="s">
        <v>62</v>
      </c>
      <c r="D46" s="61">
        <v>63.85</v>
      </c>
      <c r="E46" s="61">
        <v>6.83</v>
      </c>
      <c r="F46" s="62">
        <v>42.94</v>
      </c>
      <c r="G46" s="63">
        <v>43.76</v>
      </c>
      <c r="H46" s="64"/>
      <c r="I46" s="65" t="s">
        <v>62</v>
      </c>
      <c r="J46" s="61">
        <v>51.71</v>
      </c>
      <c r="K46" s="61">
        <v>5.23</v>
      </c>
      <c r="L46" s="62">
        <v>30.26</v>
      </c>
      <c r="M46" s="66">
        <v>30.74</v>
      </c>
      <c r="N46" s="67"/>
      <c r="O46" s="68" t="s">
        <v>62</v>
      </c>
      <c r="P46" s="69">
        <f t="shared" si="0"/>
        <v>12.14</v>
      </c>
      <c r="Q46" s="70">
        <v>12.68</v>
      </c>
      <c r="R46" s="70">
        <v>13.02</v>
      </c>
      <c r="S46" s="71">
        <v>1.1759999999999999</v>
      </c>
      <c r="T46" s="1"/>
      <c r="U46" s="1"/>
    </row>
    <row r="47" spans="1:21" ht="15" x14ac:dyDescent="0.25">
      <c r="A47" s="58" t="s">
        <v>84</v>
      </c>
      <c r="B47" s="59">
        <v>24</v>
      </c>
      <c r="C47" s="60" t="s">
        <v>62</v>
      </c>
      <c r="D47" s="61">
        <v>63.88</v>
      </c>
      <c r="E47" s="61">
        <v>6.83</v>
      </c>
      <c r="F47" s="62">
        <v>45.09</v>
      </c>
      <c r="G47" s="63">
        <v>45.96</v>
      </c>
      <c r="H47" s="64"/>
      <c r="I47" s="65" t="s">
        <v>62</v>
      </c>
      <c r="J47" s="61">
        <v>52.03</v>
      </c>
      <c r="K47" s="61">
        <v>5.23</v>
      </c>
      <c r="L47" s="62">
        <v>29.85</v>
      </c>
      <c r="M47" s="66">
        <v>30.32</v>
      </c>
      <c r="N47" s="67"/>
      <c r="O47" s="68" t="s">
        <v>62</v>
      </c>
      <c r="P47" s="69">
        <f t="shared" si="0"/>
        <v>11.850000000000001</v>
      </c>
      <c r="Q47" s="70">
        <v>15.24</v>
      </c>
      <c r="R47" s="70">
        <v>15.64</v>
      </c>
      <c r="S47" s="71">
        <v>1.3260000000000001</v>
      </c>
      <c r="T47" s="1"/>
      <c r="U47" s="1"/>
    </row>
    <row r="48" spans="1:21" ht="15" x14ac:dyDescent="0.25">
      <c r="A48" s="58" t="s">
        <v>85</v>
      </c>
      <c r="B48" s="59">
        <v>24</v>
      </c>
      <c r="C48" s="60" t="s">
        <v>62</v>
      </c>
      <c r="D48" s="61">
        <v>63.87</v>
      </c>
      <c r="E48" s="61">
        <v>6.83</v>
      </c>
      <c r="F48" s="62">
        <v>43.57</v>
      </c>
      <c r="G48" s="63">
        <v>44.39</v>
      </c>
      <c r="H48" s="64"/>
      <c r="I48" s="65" t="s">
        <v>62</v>
      </c>
      <c r="J48" s="61">
        <v>51.84</v>
      </c>
      <c r="K48" s="61">
        <v>5.23</v>
      </c>
      <c r="L48" s="62">
        <v>30.15</v>
      </c>
      <c r="M48" s="66">
        <v>30.63</v>
      </c>
      <c r="N48" s="67"/>
      <c r="O48" s="68" t="s">
        <v>62</v>
      </c>
      <c r="P48" s="69">
        <f t="shared" si="0"/>
        <v>12.029999999999994</v>
      </c>
      <c r="Q48" s="70">
        <v>13.42</v>
      </c>
      <c r="R48" s="70">
        <v>13.76</v>
      </c>
      <c r="S48" s="71">
        <v>1.22</v>
      </c>
      <c r="T48" s="1"/>
      <c r="U48" s="1"/>
    </row>
    <row r="49" spans="1:21" ht="15" x14ac:dyDescent="0.25">
      <c r="A49" s="58" t="s">
        <v>86</v>
      </c>
      <c r="B49" s="59">
        <v>24</v>
      </c>
      <c r="C49" s="60" t="s">
        <v>62</v>
      </c>
      <c r="D49" s="61">
        <v>63.88</v>
      </c>
      <c r="E49" s="61">
        <v>6.83</v>
      </c>
      <c r="F49" s="62">
        <v>43.57</v>
      </c>
      <c r="G49" s="63">
        <v>44.39</v>
      </c>
      <c r="H49" s="64"/>
      <c r="I49" s="65" t="s">
        <v>62</v>
      </c>
      <c r="J49" s="61">
        <v>51.9</v>
      </c>
      <c r="K49" s="61">
        <v>5.23</v>
      </c>
      <c r="L49" s="62">
        <v>30.32</v>
      </c>
      <c r="M49" s="66">
        <v>30.8</v>
      </c>
      <c r="N49" s="67"/>
      <c r="O49" s="68" t="s">
        <v>62</v>
      </c>
      <c r="P49" s="69">
        <f t="shared" si="0"/>
        <v>11.980000000000004</v>
      </c>
      <c r="Q49" s="70">
        <v>13.25</v>
      </c>
      <c r="R49" s="70">
        <v>13.59</v>
      </c>
      <c r="S49" s="71">
        <v>1.21</v>
      </c>
      <c r="T49" s="1"/>
      <c r="U49" s="1"/>
    </row>
    <row r="50" spans="1:21" ht="15" x14ac:dyDescent="0.25">
      <c r="A50" s="58" t="s">
        <v>87</v>
      </c>
      <c r="B50" s="59">
        <v>24</v>
      </c>
      <c r="C50" s="60" t="s">
        <v>62</v>
      </c>
      <c r="D50" s="61">
        <v>63.88</v>
      </c>
      <c r="E50" s="61">
        <v>6.83</v>
      </c>
      <c r="F50" s="62">
        <v>42.78</v>
      </c>
      <c r="G50" s="63">
        <v>43.6</v>
      </c>
      <c r="H50" s="64"/>
      <c r="I50" s="65" t="s">
        <v>62</v>
      </c>
      <c r="J50" s="61">
        <v>51.68</v>
      </c>
      <c r="K50" s="61">
        <v>5.23</v>
      </c>
      <c r="L50" s="62">
        <v>30.34</v>
      </c>
      <c r="M50" s="66">
        <v>30.82</v>
      </c>
      <c r="N50" s="67"/>
      <c r="O50" s="68" t="s">
        <v>62</v>
      </c>
      <c r="P50" s="69">
        <f t="shared" si="0"/>
        <v>12.200000000000003</v>
      </c>
      <c r="Q50" s="70">
        <v>12.44</v>
      </c>
      <c r="R50" s="70">
        <v>12.78</v>
      </c>
      <c r="S50" s="71">
        <v>1.165</v>
      </c>
      <c r="T50" s="1"/>
      <c r="U50" s="1"/>
    </row>
    <row r="51" spans="1:21" ht="15" x14ac:dyDescent="0.25">
      <c r="A51" s="58" t="s">
        <v>88</v>
      </c>
      <c r="B51" s="59">
        <v>24</v>
      </c>
      <c r="C51" s="60" t="s">
        <v>62</v>
      </c>
      <c r="D51" s="61">
        <v>63.84</v>
      </c>
      <c r="E51" s="61">
        <v>6.83</v>
      </c>
      <c r="F51" s="62">
        <v>44.24</v>
      </c>
      <c r="G51" s="63">
        <v>45.08</v>
      </c>
      <c r="H51" s="64"/>
      <c r="I51" s="65" t="s">
        <v>62</v>
      </c>
      <c r="J51" s="61">
        <v>51.81</v>
      </c>
      <c r="K51" s="61">
        <v>5.23</v>
      </c>
      <c r="L51" s="62">
        <v>30.89</v>
      </c>
      <c r="M51" s="66">
        <v>31.37</v>
      </c>
      <c r="N51" s="67"/>
      <c r="O51" s="68" t="s">
        <v>62</v>
      </c>
      <c r="P51" s="69">
        <f t="shared" si="0"/>
        <v>12.030000000000001</v>
      </c>
      <c r="Q51" s="70">
        <v>13.35</v>
      </c>
      <c r="R51" s="70">
        <v>13.71</v>
      </c>
      <c r="S51" s="71">
        <v>1.226</v>
      </c>
      <c r="T51" s="1"/>
      <c r="U51" s="1"/>
    </row>
    <row r="52" spans="1:21" ht="15" x14ac:dyDescent="0.25">
      <c r="A52" s="58" t="s">
        <v>89</v>
      </c>
      <c r="B52" s="59">
        <v>24</v>
      </c>
      <c r="C52" s="60" t="s">
        <v>62</v>
      </c>
      <c r="D52" s="61">
        <v>63.92</v>
      </c>
      <c r="E52" s="61">
        <v>6.83</v>
      </c>
      <c r="F52" s="62">
        <v>43.85</v>
      </c>
      <c r="G52" s="63">
        <v>44.67</v>
      </c>
      <c r="H52" s="64"/>
      <c r="I52" s="65" t="s">
        <v>62</v>
      </c>
      <c r="J52" s="61">
        <v>51.95</v>
      </c>
      <c r="K52" s="61">
        <v>5.23</v>
      </c>
      <c r="L52" s="62">
        <v>31.3</v>
      </c>
      <c r="M52" s="66">
        <v>31.78</v>
      </c>
      <c r="N52" s="67"/>
      <c r="O52" s="68" t="s">
        <v>62</v>
      </c>
      <c r="P52" s="69">
        <f t="shared" si="0"/>
        <v>11.969999999999999</v>
      </c>
      <c r="Q52" s="70">
        <v>12.55</v>
      </c>
      <c r="R52" s="70">
        <v>12.89</v>
      </c>
      <c r="S52" s="71">
        <v>1.177</v>
      </c>
      <c r="T52" s="1"/>
      <c r="U52" s="1"/>
    </row>
    <row r="53" spans="1:21" ht="15" x14ac:dyDescent="0.25">
      <c r="A53" s="58" t="s">
        <v>90</v>
      </c>
      <c r="B53" s="59">
        <v>24</v>
      </c>
      <c r="C53" s="60" t="s">
        <v>62</v>
      </c>
      <c r="D53" s="61">
        <v>63.86</v>
      </c>
      <c r="E53" s="61">
        <v>6.83</v>
      </c>
      <c r="F53" s="62">
        <v>43.11</v>
      </c>
      <c r="G53" s="63">
        <v>43.96</v>
      </c>
      <c r="H53" s="64"/>
      <c r="I53" s="65" t="s">
        <v>62</v>
      </c>
      <c r="J53" s="61">
        <v>51.65</v>
      </c>
      <c r="K53" s="61">
        <v>5.23</v>
      </c>
      <c r="L53" s="62">
        <v>29.63</v>
      </c>
      <c r="M53" s="66">
        <v>30.1</v>
      </c>
      <c r="N53" s="67"/>
      <c r="O53" s="68" t="s">
        <v>62</v>
      </c>
      <c r="P53" s="69">
        <f t="shared" si="0"/>
        <v>12.21</v>
      </c>
      <c r="Q53" s="70">
        <v>13.48</v>
      </c>
      <c r="R53" s="70">
        <v>13.86</v>
      </c>
      <c r="S53" s="71">
        <v>1.2230000000000001</v>
      </c>
      <c r="T53" s="1"/>
      <c r="U53" s="1"/>
    </row>
    <row r="54" spans="1:21" ht="15" x14ac:dyDescent="0.25">
      <c r="A54" s="58" t="s">
        <v>91</v>
      </c>
      <c r="B54" s="59">
        <v>24</v>
      </c>
      <c r="C54" s="60" t="s">
        <v>62</v>
      </c>
      <c r="D54" s="61">
        <v>63.6</v>
      </c>
      <c r="E54" s="61">
        <v>6.83</v>
      </c>
      <c r="F54" s="62">
        <v>44.37</v>
      </c>
      <c r="G54" s="63">
        <v>45.22</v>
      </c>
      <c r="H54" s="64"/>
      <c r="I54" s="65" t="s">
        <v>62</v>
      </c>
      <c r="J54" s="61">
        <v>51.78</v>
      </c>
      <c r="K54" s="61">
        <v>5.23</v>
      </c>
      <c r="L54" s="62">
        <v>29.44</v>
      </c>
      <c r="M54" s="66">
        <v>29.89</v>
      </c>
      <c r="N54" s="67"/>
      <c r="O54" s="68" t="s">
        <v>62</v>
      </c>
      <c r="P54" s="69">
        <f t="shared" si="0"/>
        <v>11.82</v>
      </c>
      <c r="Q54" s="70">
        <v>14.93</v>
      </c>
      <c r="R54" s="70">
        <v>15.33</v>
      </c>
      <c r="S54" s="71">
        <v>1.2989999999999999</v>
      </c>
      <c r="T54" s="1"/>
      <c r="U54" s="1"/>
    </row>
    <row r="55" spans="1:21" ht="15" x14ac:dyDescent="0.25">
      <c r="A55" s="58" t="s">
        <v>54</v>
      </c>
      <c r="B55" s="59" t="s">
        <v>54</v>
      </c>
      <c r="C55" s="60" t="s">
        <v>62</v>
      </c>
      <c r="D55" s="61" t="s">
        <v>54</v>
      </c>
      <c r="E55" s="61" t="s">
        <v>54</v>
      </c>
      <c r="F55" s="62" t="s">
        <v>54</v>
      </c>
      <c r="G55" s="63" t="s">
        <v>54</v>
      </c>
      <c r="H55" s="64"/>
      <c r="I55" s="65" t="s">
        <v>62</v>
      </c>
      <c r="J55" s="61" t="s">
        <v>54</v>
      </c>
      <c r="K55" s="61" t="s">
        <v>54</v>
      </c>
      <c r="L55" s="62" t="s">
        <v>54</v>
      </c>
      <c r="M55" s="66" t="s">
        <v>54</v>
      </c>
      <c r="N55" s="67"/>
      <c r="O55" s="68" t="s">
        <v>54</v>
      </c>
      <c r="P55" s="69" t="str">
        <f t="shared" si="0"/>
        <v/>
      </c>
      <c r="Q55" s="70" t="s">
        <v>54</v>
      </c>
      <c r="R55" s="70" t="s">
        <v>54</v>
      </c>
      <c r="S55" s="71" t="s">
        <v>54</v>
      </c>
      <c r="T55" s="1"/>
      <c r="U55" s="1"/>
    </row>
    <row r="56" spans="1:21" ht="15" x14ac:dyDescent="0.25">
      <c r="A56" s="58" t="s">
        <v>54</v>
      </c>
      <c r="B56" s="59" t="s">
        <v>54</v>
      </c>
      <c r="C56" s="60" t="s">
        <v>62</v>
      </c>
      <c r="D56" s="61" t="s">
        <v>54</v>
      </c>
      <c r="E56" s="61" t="s">
        <v>54</v>
      </c>
      <c r="F56" s="62" t="s">
        <v>54</v>
      </c>
      <c r="G56" s="63" t="s">
        <v>54</v>
      </c>
      <c r="H56" s="64"/>
      <c r="I56" s="65" t="s">
        <v>62</v>
      </c>
      <c r="J56" s="61" t="s">
        <v>54</v>
      </c>
      <c r="K56" s="61" t="s">
        <v>54</v>
      </c>
      <c r="L56" s="62" t="s">
        <v>54</v>
      </c>
      <c r="M56" s="66" t="s">
        <v>54</v>
      </c>
      <c r="N56" s="67"/>
      <c r="O56" s="68" t="s">
        <v>54</v>
      </c>
      <c r="P56" s="69" t="str">
        <f t="shared" si="0"/>
        <v/>
      </c>
      <c r="Q56" s="70" t="s">
        <v>54</v>
      </c>
      <c r="R56" s="70" t="s">
        <v>54</v>
      </c>
      <c r="S56" s="71" t="s">
        <v>54</v>
      </c>
      <c r="T56" s="1"/>
      <c r="U56" s="1"/>
    </row>
    <row r="57" spans="1:21" ht="15" x14ac:dyDescent="0.25">
      <c r="A57" s="58" t="s">
        <v>54</v>
      </c>
      <c r="B57" s="59" t="s">
        <v>54</v>
      </c>
      <c r="C57" s="60" t="s">
        <v>62</v>
      </c>
      <c r="D57" s="61" t="s">
        <v>54</v>
      </c>
      <c r="E57" s="61" t="s">
        <v>54</v>
      </c>
      <c r="F57" s="62" t="s">
        <v>54</v>
      </c>
      <c r="G57" s="63" t="s">
        <v>54</v>
      </c>
      <c r="H57" s="64"/>
      <c r="I57" s="65" t="s">
        <v>62</v>
      </c>
      <c r="J57" s="61" t="s">
        <v>54</v>
      </c>
      <c r="K57" s="61" t="s">
        <v>54</v>
      </c>
      <c r="L57" s="62" t="s">
        <v>54</v>
      </c>
      <c r="M57" s="66" t="s">
        <v>54</v>
      </c>
      <c r="N57" s="67"/>
      <c r="O57" s="68" t="s">
        <v>54</v>
      </c>
      <c r="P57" s="69" t="str">
        <f t="shared" si="0"/>
        <v/>
      </c>
      <c r="Q57" s="70" t="s">
        <v>54</v>
      </c>
      <c r="R57" s="70" t="s">
        <v>54</v>
      </c>
      <c r="S57" s="71" t="s">
        <v>54</v>
      </c>
      <c r="T57" s="1"/>
      <c r="U57" s="1"/>
    </row>
    <row r="58" spans="1:21" ht="15" x14ac:dyDescent="0.25">
      <c r="A58" s="58" t="s">
        <v>54</v>
      </c>
      <c r="B58" s="59" t="s">
        <v>54</v>
      </c>
      <c r="C58" s="60" t="s">
        <v>62</v>
      </c>
      <c r="D58" s="61" t="s">
        <v>54</v>
      </c>
      <c r="E58" s="61" t="s">
        <v>54</v>
      </c>
      <c r="F58" s="62" t="s">
        <v>54</v>
      </c>
      <c r="G58" s="63" t="s">
        <v>54</v>
      </c>
      <c r="H58" s="64"/>
      <c r="I58" s="65" t="s">
        <v>62</v>
      </c>
      <c r="J58" s="61" t="s">
        <v>54</v>
      </c>
      <c r="K58" s="61" t="s">
        <v>54</v>
      </c>
      <c r="L58" s="62" t="s">
        <v>54</v>
      </c>
      <c r="M58" s="66" t="s">
        <v>54</v>
      </c>
      <c r="N58" s="67"/>
      <c r="O58" s="68" t="s">
        <v>54</v>
      </c>
      <c r="P58" s="69" t="str">
        <f t="shared" si="0"/>
        <v/>
      </c>
      <c r="Q58" s="70" t="s">
        <v>54</v>
      </c>
      <c r="R58" s="70" t="s">
        <v>54</v>
      </c>
      <c r="S58" s="71" t="s">
        <v>54</v>
      </c>
      <c r="T58" s="1"/>
      <c r="U58" s="1"/>
    </row>
    <row r="59" spans="1:21" ht="15" x14ac:dyDescent="0.25">
      <c r="A59" s="58" t="s">
        <v>54</v>
      </c>
      <c r="B59" s="59" t="s">
        <v>54</v>
      </c>
      <c r="C59" s="60" t="s">
        <v>62</v>
      </c>
      <c r="D59" s="61" t="s">
        <v>54</v>
      </c>
      <c r="E59" s="61" t="s">
        <v>54</v>
      </c>
      <c r="F59" s="62" t="s">
        <v>54</v>
      </c>
      <c r="G59" s="63" t="s">
        <v>54</v>
      </c>
      <c r="H59" s="64"/>
      <c r="I59" s="65" t="s">
        <v>62</v>
      </c>
      <c r="J59" s="61" t="s">
        <v>54</v>
      </c>
      <c r="K59" s="61" t="s">
        <v>54</v>
      </c>
      <c r="L59" s="62" t="s">
        <v>54</v>
      </c>
      <c r="M59" s="66" t="s">
        <v>54</v>
      </c>
      <c r="N59" s="67"/>
      <c r="O59" s="68" t="s">
        <v>54</v>
      </c>
      <c r="P59" s="69" t="str">
        <f t="shared" si="0"/>
        <v/>
      </c>
      <c r="Q59" s="70" t="s">
        <v>54</v>
      </c>
      <c r="R59" s="70" t="s">
        <v>54</v>
      </c>
      <c r="S59" s="71" t="s">
        <v>54</v>
      </c>
      <c r="T59" s="1"/>
      <c r="U59" s="1"/>
    </row>
    <row r="60" spans="1:21" ht="15" x14ac:dyDescent="0.25">
      <c r="A60" s="58" t="s">
        <v>54</v>
      </c>
      <c r="B60" s="59" t="s">
        <v>54</v>
      </c>
      <c r="C60" s="60" t="s">
        <v>62</v>
      </c>
      <c r="D60" s="61" t="s">
        <v>54</v>
      </c>
      <c r="E60" s="61" t="s">
        <v>54</v>
      </c>
      <c r="F60" s="62" t="s">
        <v>54</v>
      </c>
      <c r="G60" s="63" t="s">
        <v>54</v>
      </c>
      <c r="H60" s="64"/>
      <c r="I60" s="65" t="s">
        <v>62</v>
      </c>
      <c r="J60" s="61" t="s">
        <v>54</v>
      </c>
      <c r="K60" s="61" t="s">
        <v>54</v>
      </c>
      <c r="L60" s="62" t="s">
        <v>54</v>
      </c>
      <c r="M60" s="66" t="s">
        <v>54</v>
      </c>
      <c r="N60" s="67"/>
      <c r="O60" s="68" t="s">
        <v>54</v>
      </c>
      <c r="P60" s="69" t="str">
        <f t="shared" si="0"/>
        <v/>
      </c>
      <c r="Q60" s="70" t="s">
        <v>54</v>
      </c>
      <c r="R60" s="70" t="s">
        <v>54</v>
      </c>
      <c r="S60" s="71" t="s">
        <v>54</v>
      </c>
      <c r="T60" s="1"/>
      <c r="U60" s="1"/>
    </row>
    <row r="61" spans="1:21" ht="15" x14ac:dyDescent="0.25">
      <c r="A61" s="58" t="s">
        <v>54</v>
      </c>
      <c r="B61" s="59" t="s">
        <v>54</v>
      </c>
      <c r="C61" s="60" t="s">
        <v>62</v>
      </c>
      <c r="D61" s="61" t="s">
        <v>54</v>
      </c>
      <c r="E61" s="61" t="s">
        <v>54</v>
      </c>
      <c r="F61" s="62" t="s">
        <v>54</v>
      </c>
      <c r="G61" s="63" t="s">
        <v>54</v>
      </c>
      <c r="H61" s="64"/>
      <c r="I61" s="65" t="s">
        <v>62</v>
      </c>
      <c r="J61" s="61" t="s">
        <v>54</v>
      </c>
      <c r="K61" s="61" t="s">
        <v>54</v>
      </c>
      <c r="L61" s="62" t="s">
        <v>54</v>
      </c>
      <c r="M61" s="66" t="s">
        <v>54</v>
      </c>
      <c r="N61" s="67"/>
      <c r="O61" s="68" t="s">
        <v>54</v>
      </c>
      <c r="P61" s="69" t="str">
        <f t="shared" si="0"/>
        <v/>
      </c>
      <c r="Q61" s="70" t="s">
        <v>54</v>
      </c>
      <c r="R61" s="70" t="s">
        <v>54</v>
      </c>
      <c r="S61" s="71" t="s">
        <v>54</v>
      </c>
      <c r="T61" s="1"/>
      <c r="U61" s="1"/>
    </row>
    <row r="62" spans="1:21" ht="15" x14ac:dyDescent="0.25">
      <c r="A62" s="58" t="s">
        <v>54</v>
      </c>
      <c r="B62" s="59" t="s">
        <v>54</v>
      </c>
      <c r="C62" s="60" t="s">
        <v>62</v>
      </c>
      <c r="D62" s="61" t="s">
        <v>54</v>
      </c>
      <c r="E62" s="61" t="s">
        <v>54</v>
      </c>
      <c r="F62" s="62" t="s">
        <v>54</v>
      </c>
      <c r="G62" s="63" t="s">
        <v>54</v>
      </c>
      <c r="H62" s="64"/>
      <c r="I62" s="65" t="s">
        <v>62</v>
      </c>
      <c r="J62" s="61" t="s">
        <v>54</v>
      </c>
      <c r="K62" s="61" t="s">
        <v>54</v>
      </c>
      <c r="L62" s="62" t="s">
        <v>54</v>
      </c>
      <c r="M62" s="66" t="s">
        <v>54</v>
      </c>
      <c r="N62" s="67"/>
      <c r="O62" s="68" t="s">
        <v>54</v>
      </c>
      <c r="P62" s="69" t="str">
        <f t="shared" si="0"/>
        <v/>
      </c>
      <c r="Q62" s="70" t="s">
        <v>54</v>
      </c>
      <c r="R62" s="70" t="s">
        <v>54</v>
      </c>
      <c r="S62" s="71" t="s">
        <v>54</v>
      </c>
      <c r="T62" s="1"/>
      <c r="U62" s="1"/>
    </row>
    <row r="63" spans="1:21" ht="15" x14ac:dyDescent="0.25">
      <c r="A63" s="58" t="s">
        <v>54</v>
      </c>
      <c r="B63" s="59" t="s">
        <v>54</v>
      </c>
      <c r="C63" s="60" t="s">
        <v>62</v>
      </c>
      <c r="D63" s="61" t="s">
        <v>54</v>
      </c>
      <c r="E63" s="61" t="s">
        <v>54</v>
      </c>
      <c r="F63" s="62" t="s">
        <v>54</v>
      </c>
      <c r="G63" s="63" t="s">
        <v>54</v>
      </c>
      <c r="H63" s="64"/>
      <c r="I63" s="65" t="s">
        <v>62</v>
      </c>
      <c r="J63" s="61" t="s">
        <v>54</v>
      </c>
      <c r="K63" s="61" t="s">
        <v>54</v>
      </c>
      <c r="L63" s="62" t="s">
        <v>54</v>
      </c>
      <c r="M63" s="66" t="s">
        <v>54</v>
      </c>
      <c r="N63" s="67"/>
      <c r="O63" s="68" t="s">
        <v>54</v>
      </c>
      <c r="P63" s="69" t="str">
        <f t="shared" si="0"/>
        <v/>
      </c>
      <c r="Q63" s="70" t="s">
        <v>54</v>
      </c>
      <c r="R63" s="70" t="s">
        <v>54</v>
      </c>
      <c r="S63" s="71" t="s">
        <v>54</v>
      </c>
      <c r="T63" s="1"/>
      <c r="U63" s="1"/>
    </row>
    <row r="64" spans="1:21" ht="15" x14ac:dyDescent="0.25">
      <c r="A64" s="58" t="s">
        <v>54</v>
      </c>
      <c r="B64" s="59" t="s">
        <v>54</v>
      </c>
      <c r="C64" s="60" t="s">
        <v>62</v>
      </c>
      <c r="D64" s="61" t="s">
        <v>54</v>
      </c>
      <c r="E64" s="61" t="s">
        <v>54</v>
      </c>
      <c r="F64" s="62" t="s">
        <v>54</v>
      </c>
      <c r="G64" s="63" t="s">
        <v>54</v>
      </c>
      <c r="H64" s="64"/>
      <c r="I64" s="65" t="s">
        <v>62</v>
      </c>
      <c r="J64" s="61" t="s">
        <v>54</v>
      </c>
      <c r="K64" s="61" t="s">
        <v>54</v>
      </c>
      <c r="L64" s="62" t="s">
        <v>54</v>
      </c>
      <c r="M64" s="66" t="s">
        <v>54</v>
      </c>
      <c r="N64" s="67"/>
      <c r="O64" s="68" t="s">
        <v>54</v>
      </c>
      <c r="P64" s="69" t="str">
        <f t="shared" si="0"/>
        <v/>
      </c>
      <c r="Q64" s="70" t="s">
        <v>54</v>
      </c>
      <c r="R64" s="70" t="s">
        <v>54</v>
      </c>
      <c r="S64" s="71" t="s">
        <v>54</v>
      </c>
      <c r="T64" s="1"/>
      <c r="U64" s="1"/>
    </row>
    <row r="65" spans="1:21" ht="15" x14ac:dyDescent="0.25">
      <c r="A65" s="58" t="s">
        <v>54</v>
      </c>
      <c r="B65" s="59" t="s">
        <v>54</v>
      </c>
      <c r="C65" s="60" t="s">
        <v>62</v>
      </c>
      <c r="D65" s="61" t="s">
        <v>54</v>
      </c>
      <c r="E65" s="61" t="s">
        <v>54</v>
      </c>
      <c r="F65" s="62" t="s">
        <v>54</v>
      </c>
      <c r="G65" s="63" t="s">
        <v>54</v>
      </c>
      <c r="H65" s="64"/>
      <c r="I65" s="65" t="s">
        <v>62</v>
      </c>
      <c r="J65" s="61" t="s">
        <v>54</v>
      </c>
      <c r="K65" s="61" t="s">
        <v>54</v>
      </c>
      <c r="L65" s="62" t="s">
        <v>54</v>
      </c>
      <c r="M65" s="66" t="s">
        <v>54</v>
      </c>
      <c r="N65" s="67"/>
      <c r="O65" s="68" t="s">
        <v>54</v>
      </c>
      <c r="P65" s="69" t="str">
        <f t="shared" si="0"/>
        <v/>
      </c>
      <c r="Q65" s="70" t="s">
        <v>54</v>
      </c>
      <c r="R65" s="70" t="s">
        <v>54</v>
      </c>
      <c r="S65" s="71" t="s">
        <v>54</v>
      </c>
      <c r="T65" s="1"/>
      <c r="U65" s="1"/>
    </row>
    <row r="66" spans="1:21" ht="15" x14ac:dyDescent="0.25">
      <c r="A66" s="58" t="s">
        <v>54</v>
      </c>
      <c r="B66" s="59" t="s">
        <v>54</v>
      </c>
      <c r="C66" s="60" t="s">
        <v>62</v>
      </c>
      <c r="D66" s="61" t="s">
        <v>54</v>
      </c>
      <c r="E66" s="61" t="s">
        <v>54</v>
      </c>
      <c r="F66" s="62" t="s">
        <v>54</v>
      </c>
      <c r="G66" s="63" t="s">
        <v>54</v>
      </c>
      <c r="H66" s="64"/>
      <c r="I66" s="65" t="s">
        <v>62</v>
      </c>
      <c r="J66" s="61" t="s">
        <v>54</v>
      </c>
      <c r="K66" s="61" t="s">
        <v>54</v>
      </c>
      <c r="L66" s="62" t="s">
        <v>54</v>
      </c>
      <c r="M66" s="66" t="s">
        <v>54</v>
      </c>
      <c r="N66" s="67"/>
      <c r="O66" s="68" t="s">
        <v>54</v>
      </c>
      <c r="P66" s="69" t="str">
        <f t="shared" si="0"/>
        <v/>
      </c>
      <c r="Q66" s="70" t="s">
        <v>54</v>
      </c>
      <c r="R66" s="70" t="s">
        <v>54</v>
      </c>
      <c r="S66" s="71" t="s">
        <v>54</v>
      </c>
      <c r="T66" s="1"/>
      <c r="U66" s="1"/>
    </row>
    <row r="67" spans="1:21" ht="15" x14ac:dyDescent="0.25">
      <c r="A67" s="58" t="s">
        <v>54</v>
      </c>
      <c r="B67" s="59" t="s">
        <v>54</v>
      </c>
      <c r="C67" s="60" t="s">
        <v>62</v>
      </c>
      <c r="D67" s="61" t="s">
        <v>54</v>
      </c>
      <c r="E67" s="61" t="s">
        <v>54</v>
      </c>
      <c r="F67" s="62" t="s">
        <v>54</v>
      </c>
      <c r="G67" s="63" t="s">
        <v>54</v>
      </c>
      <c r="H67" s="64"/>
      <c r="I67" s="65" t="s">
        <v>62</v>
      </c>
      <c r="J67" s="61" t="s">
        <v>54</v>
      </c>
      <c r="K67" s="61" t="s">
        <v>54</v>
      </c>
      <c r="L67" s="62" t="s">
        <v>54</v>
      </c>
      <c r="M67" s="66" t="s">
        <v>54</v>
      </c>
      <c r="N67" s="67"/>
      <c r="O67" s="68" t="s">
        <v>54</v>
      </c>
      <c r="P67" s="69" t="str">
        <f t="shared" si="0"/>
        <v/>
      </c>
      <c r="Q67" s="70" t="s">
        <v>54</v>
      </c>
      <c r="R67" s="70" t="s">
        <v>54</v>
      </c>
      <c r="S67" s="71" t="s">
        <v>54</v>
      </c>
      <c r="T67" s="1"/>
      <c r="U67" s="1"/>
    </row>
    <row r="68" spans="1:21" ht="15" x14ac:dyDescent="0.25">
      <c r="A68" s="58" t="s">
        <v>54</v>
      </c>
      <c r="B68" s="59" t="s">
        <v>54</v>
      </c>
      <c r="C68" s="60" t="s">
        <v>62</v>
      </c>
      <c r="D68" s="61" t="s">
        <v>54</v>
      </c>
      <c r="E68" s="61" t="s">
        <v>54</v>
      </c>
      <c r="F68" s="62" t="s">
        <v>54</v>
      </c>
      <c r="G68" s="63" t="s">
        <v>54</v>
      </c>
      <c r="H68" s="64"/>
      <c r="I68" s="65" t="s">
        <v>62</v>
      </c>
      <c r="J68" s="61" t="s">
        <v>54</v>
      </c>
      <c r="K68" s="61" t="s">
        <v>54</v>
      </c>
      <c r="L68" s="62" t="s">
        <v>54</v>
      </c>
      <c r="M68" s="66" t="s">
        <v>54</v>
      </c>
      <c r="N68" s="67"/>
      <c r="O68" s="68" t="s">
        <v>54</v>
      </c>
      <c r="P68" s="69" t="str">
        <f t="shared" si="0"/>
        <v/>
      </c>
      <c r="Q68" s="70" t="s">
        <v>54</v>
      </c>
      <c r="R68" s="70" t="s">
        <v>54</v>
      </c>
      <c r="S68" s="71" t="s">
        <v>54</v>
      </c>
      <c r="T68" s="1"/>
      <c r="U68" s="1"/>
    </row>
    <row r="69" spans="1:21" ht="15" x14ac:dyDescent="0.25">
      <c r="A69" s="58" t="s">
        <v>54</v>
      </c>
      <c r="B69" s="59" t="s">
        <v>54</v>
      </c>
      <c r="C69" s="60" t="s">
        <v>62</v>
      </c>
      <c r="D69" s="61" t="s">
        <v>54</v>
      </c>
      <c r="E69" s="61" t="s">
        <v>54</v>
      </c>
      <c r="F69" s="62" t="s">
        <v>54</v>
      </c>
      <c r="G69" s="63" t="s">
        <v>54</v>
      </c>
      <c r="H69" s="64"/>
      <c r="I69" s="65" t="s">
        <v>62</v>
      </c>
      <c r="J69" s="61" t="s">
        <v>54</v>
      </c>
      <c r="K69" s="61" t="s">
        <v>54</v>
      </c>
      <c r="L69" s="62" t="s">
        <v>54</v>
      </c>
      <c r="M69" s="66" t="s">
        <v>54</v>
      </c>
      <c r="N69" s="67"/>
      <c r="O69" s="68" t="s">
        <v>54</v>
      </c>
      <c r="P69" s="69" t="str">
        <f t="shared" si="0"/>
        <v/>
      </c>
      <c r="Q69" s="70" t="s">
        <v>54</v>
      </c>
      <c r="R69" s="70" t="s">
        <v>54</v>
      </c>
      <c r="S69" s="71" t="s">
        <v>54</v>
      </c>
      <c r="T69" s="1"/>
      <c r="U69" s="1"/>
    </row>
    <row r="70" spans="1:21" ht="15" x14ac:dyDescent="0.25">
      <c r="A70" s="58" t="s">
        <v>54</v>
      </c>
      <c r="B70" s="59" t="s">
        <v>54</v>
      </c>
      <c r="C70" s="60" t="s">
        <v>62</v>
      </c>
      <c r="D70" s="61" t="s">
        <v>54</v>
      </c>
      <c r="E70" s="61" t="s">
        <v>54</v>
      </c>
      <c r="F70" s="62" t="s">
        <v>54</v>
      </c>
      <c r="G70" s="63" t="s">
        <v>54</v>
      </c>
      <c r="H70" s="64"/>
      <c r="I70" s="65" t="s">
        <v>62</v>
      </c>
      <c r="J70" s="61" t="s">
        <v>54</v>
      </c>
      <c r="K70" s="61" t="s">
        <v>54</v>
      </c>
      <c r="L70" s="62" t="s">
        <v>54</v>
      </c>
      <c r="M70" s="66" t="s">
        <v>54</v>
      </c>
      <c r="N70" s="67"/>
      <c r="O70" s="68" t="s">
        <v>54</v>
      </c>
      <c r="P70" s="69" t="str">
        <f t="shared" si="0"/>
        <v/>
      </c>
      <c r="Q70" s="70" t="s">
        <v>54</v>
      </c>
      <c r="R70" s="70" t="s">
        <v>54</v>
      </c>
      <c r="S70" s="71" t="s">
        <v>54</v>
      </c>
      <c r="T70" s="1"/>
      <c r="U70" s="1"/>
    </row>
    <row r="71" spans="1:21" ht="15" x14ac:dyDescent="0.25">
      <c r="A71" s="58" t="s">
        <v>54</v>
      </c>
      <c r="B71" s="59" t="s">
        <v>54</v>
      </c>
      <c r="C71" s="60" t="s">
        <v>62</v>
      </c>
      <c r="D71" s="61" t="s">
        <v>54</v>
      </c>
      <c r="E71" s="61" t="s">
        <v>54</v>
      </c>
      <c r="F71" s="62" t="s">
        <v>54</v>
      </c>
      <c r="G71" s="63" t="s">
        <v>54</v>
      </c>
      <c r="H71" s="64"/>
      <c r="I71" s="65" t="s">
        <v>62</v>
      </c>
      <c r="J71" s="61" t="s">
        <v>54</v>
      </c>
      <c r="K71" s="61" t="s">
        <v>54</v>
      </c>
      <c r="L71" s="62" t="s">
        <v>54</v>
      </c>
      <c r="M71" s="66" t="s">
        <v>54</v>
      </c>
      <c r="N71" s="67"/>
      <c r="O71" s="68" t="s">
        <v>54</v>
      </c>
      <c r="P71" s="69" t="str">
        <f t="shared" si="0"/>
        <v/>
      </c>
      <c r="Q71" s="70" t="s">
        <v>54</v>
      </c>
      <c r="R71" s="70" t="s">
        <v>54</v>
      </c>
      <c r="S71" s="71" t="s">
        <v>54</v>
      </c>
      <c r="T71" s="1"/>
      <c r="U71" s="1"/>
    </row>
    <row r="72" spans="1:21" ht="15" x14ac:dyDescent="0.25">
      <c r="A72" s="58" t="s">
        <v>54</v>
      </c>
      <c r="B72" s="59" t="s">
        <v>54</v>
      </c>
      <c r="C72" s="60" t="s">
        <v>62</v>
      </c>
      <c r="D72" s="61" t="s">
        <v>54</v>
      </c>
      <c r="E72" s="61" t="s">
        <v>54</v>
      </c>
      <c r="F72" s="62" t="s">
        <v>54</v>
      </c>
      <c r="G72" s="63" t="s">
        <v>54</v>
      </c>
      <c r="H72" s="64"/>
      <c r="I72" s="65" t="s">
        <v>62</v>
      </c>
      <c r="J72" s="61" t="s">
        <v>54</v>
      </c>
      <c r="K72" s="61" t="s">
        <v>54</v>
      </c>
      <c r="L72" s="62" t="s">
        <v>54</v>
      </c>
      <c r="M72" s="66" t="s">
        <v>54</v>
      </c>
      <c r="N72" s="67"/>
      <c r="O72" s="68" t="s">
        <v>54</v>
      </c>
      <c r="P72" s="69" t="str">
        <f t="shared" si="0"/>
        <v/>
      </c>
      <c r="Q72" s="70" t="s">
        <v>54</v>
      </c>
      <c r="R72" s="70" t="s">
        <v>54</v>
      </c>
      <c r="S72" s="71" t="s">
        <v>54</v>
      </c>
      <c r="T72" s="1"/>
      <c r="U72" s="1"/>
    </row>
    <row r="73" spans="1:21" ht="15" x14ac:dyDescent="0.25">
      <c r="A73" s="58" t="s">
        <v>54</v>
      </c>
      <c r="B73" s="59" t="s">
        <v>54</v>
      </c>
      <c r="C73" s="60" t="s">
        <v>62</v>
      </c>
      <c r="D73" s="61" t="s">
        <v>54</v>
      </c>
      <c r="E73" s="61" t="s">
        <v>54</v>
      </c>
      <c r="F73" s="62" t="s">
        <v>54</v>
      </c>
      <c r="G73" s="63" t="s">
        <v>54</v>
      </c>
      <c r="H73" s="64"/>
      <c r="I73" s="65" t="s">
        <v>62</v>
      </c>
      <c r="J73" s="61" t="s">
        <v>54</v>
      </c>
      <c r="K73" s="61" t="s">
        <v>54</v>
      </c>
      <c r="L73" s="62" t="s">
        <v>54</v>
      </c>
      <c r="M73" s="66" t="s">
        <v>54</v>
      </c>
      <c r="N73" s="67"/>
      <c r="O73" s="68" t="s">
        <v>54</v>
      </c>
      <c r="P73" s="69" t="str">
        <f t="shared" si="0"/>
        <v/>
      </c>
      <c r="Q73" s="70" t="s">
        <v>54</v>
      </c>
      <c r="R73" s="70" t="s">
        <v>54</v>
      </c>
      <c r="S73" s="71" t="s">
        <v>54</v>
      </c>
      <c r="T73" s="1"/>
      <c r="U73" s="1"/>
    </row>
    <row r="74" spans="1:21" ht="15" x14ac:dyDescent="0.25">
      <c r="A74" s="58" t="s">
        <v>54</v>
      </c>
      <c r="B74" s="59" t="s">
        <v>54</v>
      </c>
      <c r="C74" s="60" t="s">
        <v>62</v>
      </c>
      <c r="D74" s="61" t="s">
        <v>54</v>
      </c>
      <c r="E74" s="61" t="s">
        <v>54</v>
      </c>
      <c r="F74" s="62" t="s">
        <v>54</v>
      </c>
      <c r="G74" s="63" t="s">
        <v>54</v>
      </c>
      <c r="H74" s="64"/>
      <c r="I74" s="65" t="s">
        <v>62</v>
      </c>
      <c r="J74" s="61" t="s">
        <v>54</v>
      </c>
      <c r="K74" s="61" t="s">
        <v>54</v>
      </c>
      <c r="L74" s="62" t="s">
        <v>54</v>
      </c>
      <c r="M74" s="66" t="s">
        <v>54</v>
      </c>
      <c r="N74" s="67"/>
      <c r="O74" s="68" t="s">
        <v>54</v>
      </c>
      <c r="P74" s="69" t="str">
        <f t="shared" si="0"/>
        <v/>
      </c>
      <c r="Q74" s="70" t="s">
        <v>54</v>
      </c>
      <c r="R74" s="70" t="s">
        <v>54</v>
      </c>
      <c r="S74" s="71" t="s">
        <v>54</v>
      </c>
      <c r="T74" s="1"/>
      <c r="U74" s="1"/>
    </row>
    <row r="75" spans="1:21" ht="15" x14ac:dyDescent="0.25">
      <c r="A75" s="58" t="s">
        <v>54</v>
      </c>
      <c r="B75" s="59" t="s">
        <v>54</v>
      </c>
      <c r="C75" s="60" t="s">
        <v>62</v>
      </c>
      <c r="D75" s="61" t="s">
        <v>54</v>
      </c>
      <c r="E75" s="61" t="s">
        <v>54</v>
      </c>
      <c r="F75" s="62" t="s">
        <v>54</v>
      </c>
      <c r="G75" s="63" t="s">
        <v>54</v>
      </c>
      <c r="H75" s="64"/>
      <c r="I75" s="65" t="s">
        <v>62</v>
      </c>
      <c r="J75" s="61" t="s">
        <v>54</v>
      </c>
      <c r="K75" s="61" t="s">
        <v>54</v>
      </c>
      <c r="L75" s="62" t="s">
        <v>54</v>
      </c>
      <c r="M75" s="66" t="s">
        <v>54</v>
      </c>
      <c r="N75" s="67"/>
      <c r="O75" s="68" t="s">
        <v>54</v>
      </c>
      <c r="P75" s="69" t="str">
        <f t="shared" si="0"/>
        <v/>
      </c>
      <c r="Q75" s="70" t="s">
        <v>54</v>
      </c>
      <c r="R75" s="70" t="s">
        <v>54</v>
      </c>
      <c r="S75" s="71" t="s">
        <v>54</v>
      </c>
      <c r="T75" s="1"/>
      <c r="U75" s="1"/>
    </row>
    <row r="76" spans="1:21" ht="15" x14ac:dyDescent="0.25">
      <c r="A76" s="58" t="s">
        <v>54</v>
      </c>
      <c r="B76" s="59" t="s">
        <v>54</v>
      </c>
      <c r="C76" s="60" t="s">
        <v>62</v>
      </c>
      <c r="D76" s="61" t="s">
        <v>54</v>
      </c>
      <c r="E76" s="61" t="s">
        <v>54</v>
      </c>
      <c r="F76" s="62" t="s">
        <v>54</v>
      </c>
      <c r="G76" s="63" t="s">
        <v>54</v>
      </c>
      <c r="H76" s="64"/>
      <c r="I76" s="65" t="s">
        <v>62</v>
      </c>
      <c r="J76" s="61" t="s">
        <v>54</v>
      </c>
      <c r="K76" s="61" t="s">
        <v>54</v>
      </c>
      <c r="L76" s="62" t="s">
        <v>54</v>
      </c>
      <c r="M76" s="66" t="s">
        <v>54</v>
      </c>
      <c r="N76" s="67"/>
      <c r="O76" s="68" t="s">
        <v>54</v>
      </c>
      <c r="P76" s="69" t="str">
        <f t="shared" si="0"/>
        <v/>
      </c>
      <c r="Q76" s="70" t="s">
        <v>54</v>
      </c>
      <c r="R76" s="70" t="s">
        <v>54</v>
      </c>
      <c r="S76" s="71" t="s">
        <v>54</v>
      </c>
      <c r="T76" s="1"/>
      <c r="U76" s="1"/>
    </row>
    <row r="77" spans="1:21" ht="15" x14ac:dyDescent="0.25">
      <c r="A77" s="58" t="s">
        <v>54</v>
      </c>
      <c r="B77" s="59" t="s">
        <v>54</v>
      </c>
      <c r="C77" s="60" t="s">
        <v>62</v>
      </c>
      <c r="D77" s="61" t="s">
        <v>54</v>
      </c>
      <c r="E77" s="61" t="s">
        <v>54</v>
      </c>
      <c r="F77" s="62" t="s">
        <v>54</v>
      </c>
      <c r="G77" s="63" t="s">
        <v>54</v>
      </c>
      <c r="H77" s="64"/>
      <c r="I77" s="65" t="s">
        <v>62</v>
      </c>
      <c r="J77" s="61" t="s">
        <v>54</v>
      </c>
      <c r="K77" s="61" t="s">
        <v>54</v>
      </c>
      <c r="L77" s="62" t="s">
        <v>54</v>
      </c>
      <c r="M77" s="66" t="s">
        <v>54</v>
      </c>
      <c r="N77" s="67"/>
      <c r="O77" s="68" t="s">
        <v>54</v>
      </c>
      <c r="P77" s="69" t="str">
        <f t="shared" si="0"/>
        <v/>
      </c>
      <c r="Q77" s="70" t="s">
        <v>54</v>
      </c>
      <c r="R77" s="70" t="s">
        <v>54</v>
      </c>
      <c r="S77" s="71" t="s">
        <v>54</v>
      </c>
      <c r="T77" s="1"/>
      <c r="U77" s="1"/>
    </row>
    <row r="78" spans="1:21" ht="15" x14ac:dyDescent="0.25">
      <c r="A78" s="58" t="s">
        <v>54</v>
      </c>
      <c r="B78" s="59" t="s">
        <v>54</v>
      </c>
      <c r="C78" s="60" t="s">
        <v>62</v>
      </c>
      <c r="D78" s="61" t="s">
        <v>54</v>
      </c>
      <c r="E78" s="61" t="s">
        <v>54</v>
      </c>
      <c r="F78" s="62" t="s">
        <v>54</v>
      </c>
      <c r="G78" s="63" t="s">
        <v>54</v>
      </c>
      <c r="H78" s="64"/>
      <c r="I78" s="65" t="s">
        <v>62</v>
      </c>
      <c r="J78" s="61" t="s">
        <v>54</v>
      </c>
      <c r="K78" s="61" t="s">
        <v>54</v>
      </c>
      <c r="L78" s="62" t="s">
        <v>54</v>
      </c>
      <c r="M78" s="66" t="s">
        <v>54</v>
      </c>
      <c r="N78" s="67"/>
      <c r="O78" s="68" t="s">
        <v>54</v>
      </c>
      <c r="P78" s="69" t="str">
        <f t="shared" si="0"/>
        <v/>
      </c>
      <c r="Q78" s="70" t="s">
        <v>54</v>
      </c>
      <c r="R78" s="70" t="s">
        <v>54</v>
      </c>
      <c r="S78" s="71" t="s">
        <v>54</v>
      </c>
      <c r="T78" s="1"/>
      <c r="U78" s="1"/>
    </row>
    <row r="79" spans="1:21" ht="15" x14ac:dyDescent="0.25">
      <c r="A79" s="58" t="s">
        <v>54</v>
      </c>
      <c r="B79" s="59" t="s">
        <v>54</v>
      </c>
      <c r="C79" s="60" t="s">
        <v>62</v>
      </c>
      <c r="D79" s="61" t="s">
        <v>54</v>
      </c>
      <c r="E79" s="61" t="s">
        <v>54</v>
      </c>
      <c r="F79" s="62" t="s">
        <v>54</v>
      </c>
      <c r="G79" s="63" t="s">
        <v>54</v>
      </c>
      <c r="H79" s="64"/>
      <c r="I79" s="65" t="s">
        <v>62</v>
      </c>
      <c r="J79" s="61" t="s">
        <v>54</v>
      </c>
      <c r="K79" s="61" t="s">
        <v>54</v>
      </c>
      <c r="L79" s="62" t="s">
        <v>54</v>
      </c>
      <c r="M79" s="66" t="s">
        <v>54</v>
      </c>
      <c r="N79" s="67"/>
      <c r="O79" s="68" t="s">
        <v>54</v>
      </c>
      <c r="P79" s="69" t="str">
        <f t="shared" si="0"/>
        <v/>
      </c>
      <c r="Q79" s="70" t="s">
        <v>54</v>
      </c>
      <c r="R79" s="70" t="s">
        <v>54</v>
      </c>
      <c r="S79" s="71" t="s">
        <v>54</v>
      </c>
      <c r="T79" s="1"/>
      <c r="U79" s="1"/>
    </row>
    <row r="80" spans="1:21" ht="15" x14ac:dyDescent="0.25">
      <c r="A80" s="58" t="s">
        <v>54</v>
      </c>
      <c r="B80" s="59" t="s">
        <v>54</v>
      </c>
      <c r="C80" s="60" t="s">
        <v>62</v>
      </c>
      <c r="D80" s="61" t="s">
        <v>54</v>
      </c>
      <c r="E80" s="61" t="s">
        <v>54</v>
      </c>
      <c r="F80" s="62" t="s">
        <v>54</v>
      </c>
      <c r="G80" s="63" t="s">
        <v>54</v>
      </c>
      <c r="H80" s="64"/>
      <c r="I80" s="65" t="s">
        <v>62</v>
      </c>
      <c r="J80" s="61" t="s">
        <v>54</v>
      </c>
      <c r="K80" s="61" t="s">
        <v>54</v>
      </c>
      <c r="L80" s="62" t="s">
        <v>54</v>
      </c>
      <c r="M80" s="66" t="s">
        <v>54</v>
      </c>
      <c r="N80" s="67"/>
      <c r="O80" s="68" t="s">
        <v>54</v>
      </c>
      <c r="P80" s="69" t="str">
        <f t="shared" si="0"/>
        <v/>
      </c>
      <c r="Q80" s="70" t="s">
        <v>54</v>
      </c>
      <c r="R80" s="70" t="s">
        <v>54</v>
      </c>
      <c r="S80" s="71" t="s">
        <v>54</v>
      </c>
      <c r="T80" s="1"/>
      <c r="U80" s="1"/>
    </row>
    <row r="81" spans="1:21" ht="15" x14ac:dyDescent="0.25">
      <c r="A81" s="58" t="s">
        <v>54</v>
      </c>
      <c r="B81" s="59" t="s">
        <v>54</v>
      </c>
      <c r="C81" s="60" t="s">
        <v>62</v>
      </c>
      <c r="D81" s="61" t="s">
        <v>54</v>
      </c>
      <c r="E81" s="61" t="s">
        <v>54</v>
      </c>
      <c r="F81" s="62" t="s">
        <v>54</v>
      </c>
      <c r="G81" s="63" t="s">
        <v>54</v>
      </c>
      <c r="H81" s="64"/>
      <c r="I81" s="65" t="s">
        <v>62</v>
      </c>
      <c r="J81" s="61" t="s">
        <v>54</v>
      </c>
      <c r="K81" s="61" t="s">
        <v>54</v>
      </c>
      <c r="L81" s="62" t="s">
        <v>54</v>
      </c>
      <c r="M81" s="66" t="s">
        <v>54</v>
      </c>
      <c r="N81" s="67"/>
      <c r="O81" s="68" t="s">
        <v>54</v>
      </c>
      <c r="P81" s="69" t="str">
        <f t="shared" si="0"/>
        <v/>
      </c>
      <c r="Q81" s="70" t="s">
        <v>54</v>
      </c>
      <c r="R81" s="70" t="s">
        <v>54</v>
      </c>
      <c r="S81" s="71" t="s">
        <v>54</v>
      </c>
      <c r="T81" s="1"/>
      <c r="U81" s="1"/>
    </row>
    <row r="82" spans="1:21" ht="15" x14ac:dyDescent="0.25">
      <c r="A82" s="58" t="s">
        <v>54</v>
      </c>
      <c r="B82" s="59" t="s">
        <v>54</v>
      </c>
      <c r="C82" s="60" t="s">
        <v>62</v>
      </c>
      <c r="D82" s="61" t="s">
        <v>54</v>
      </c>
      <c r="E82" s="61" t="s">
        <v>54</v>
      </c>
      <c r="F82" s="62" t="s">
        <v>54</v>
      </c>
      <c r="G82" s="63" t="s">
        <v>54</v>
      </c>
      <c r="H82" s="64"/>
      <c r="I82" s="65" t="s">
        <v>62</v>
      </c>
      <c r="J82" s="61" t="s">
        <v>54</v>
      </c>
      <c r="K82" s="61" t="s">
        <v>54</v>
      </c>
      <c r="L82" s="62" t="s">
        <v>54</v>
      </c>
      <c r="M82" s="66" t="s">
        <v>54</v>
      </c>
      <c r="N82" s="67"/>
      <c r="O82" s="68" t="s">
        <v>54</v>
      </c>
      <c r="P82" s="69" t="str">
        <f t="shared" si="0"/>
        <v/>
      </c>
      <c r="Q82" s="70" t="s">
        <v>54</v>
      </c>
      <c r="R82" s="70" t="s">
        <v>54</v>
      </c>
      <c r="S82" s="71" t="s">
        <v>54</v>
      </c>
      <c r="T82" s="1"/>
      <c r="U82" s="1"/>
    </row>
    <row r="83" spans="1:21" ht="15" x14ac:dyDescent="0.25">
      <c r="A83" s="58" t="s">
        <v>54</v>
      </c>
      <c r="B83" s="59" t="s">
        <v>54</v>
      </c>
      <c r="C83" s="60" t="s">
        <v>62</v>
      </c>
      <c r="D83" s="61" t="s">
        <v>54</v>
      </c>
      <c r="E83" s="61" t="s">
        <v>54</v>
      </c>
      <c r="F83" s="62" t="s">
        <v>54</v>
      </c>
      <c r="G83" s="63" t="s">
        <v>54</v>
      </c>
      <c r="H83" s="64"/>
      <c r="I83" s="65" t="s">
        <v>62</v>
      </c>
      <c r="J83" s="61" t="s">
        <v>54</v>
      </c>
      <c r="K83" s="61" t="s">
        <v>54</v>
      </c>
      <c r="L83" s="62" t="s">
        <v>54</v>
      </c>
      <c r="M83" s="66" t="s">
        <v>54</v>
      </c>
      <c r="N83" s="67"/>
      <c r="O83" s="68" t="s">
        <v>54</v>
      </c>
      <c r="P83" s="69" t="str">
        <f t="shared" si="0"/>
        <v/>
      </c>
      <c r="Q83" s="70" t="s">
        <v>54</v>
      </c>
      <c r="R83" s="70" t="s">
        <v>54</v>
      </c>
      <c r="S83" s="71" t="s">
        <v>54</v>
      </c>
      <c r="T83" s="1"/>
      <c r="U83" s="1"/>
    </row>
    <row r="84" spans="1:21" ht="15" x14ac:dyDescent="0.25">
      <c r="A84" s="58" t="s">
        <v>54</v>
      </c>
      <c r="B84" s="59" t="s">
        <v>54</v>
      </c>
      <c r="C84" s="60" t="s">
        <v>62</v>
      </c>
      <c r="D84" s="61" t="s">
        <v>54</v>
      </c>
      <c r="E84" s="61" t="s">
        <v>54</v>
      </c>
      <c r="F84" s="62" t="s">
        <v>54</v>
      </c>
      <c r="G84" s="63" t="s">
        <v>54</v>
      </c>
      <c r="H84" s="64"/>
      <c r="I84" s="65" t="s">
        <v>62</v>
      </c>
      <c r="J84" s="61" t="s">
        <v>54</v>
      </c>
      <c r="K84" s="61" t="s">
        <v>54</v>
      </c>
      <c r="L84" s="62" t="s">
        <v>54</v>
      </c>
      <c r="M84" s="66" t="s">
        <v>54</v>
      </c>
      <c r="N84" s="67"/>
      <c r="O84" s="68" t="s">
        <v>54</v>
      </c>
      <c r="P84" s="69" t="str">
        <f t="shared" si="0"/>
        <v/>
      </c>
      <c r="Q84" s="70" t="s">
        <v>54</v>
      </c>
      <c r="R84" s="70" t="s">
        <v>54</v>
      </c>
      <c r="S84" s="71" t="s">
        <v>54</v>
      </c>
      <c r="T84" s="1"/>
      <c r="U84" s="1"/>
    </row>
    <row r="85" spans="1:21" ht="15" x14ac:dyDescent="0.25">
      <c r="A85" s="58" t="s">
        <v>54</v>
      </c>
      <c r="B85" s="59" t="s">
        <v>54</v>
      </c>
      <c r="C85" s="60" t="s">
        <v>62</v>
      </c>
      <c r="D85" s="61" t="s">
        <v>54</v>
      </c>
      <c r="E85" s="61" t="s">
        <v>54</v>
      </c>
      <c r="F85" s="62" t="s">
        <v>54</v>
      </c>
      <c r="G85" s="63" t="s">
        <v>54</v>
      </c>
      <c r="H85" s="64"/>
      <c r="I85" s="65" t="s">
        <v>62</v>
      </c>
      <c r="J85" s="61" t="s">
        <v>54</v>
      </c>
      <c r="K85" s="61" t="s">
        <v>54</v>
      </c>
      <c r="L85" s="62" t="s">
        <v>54</v>
      </c>
      <c r="M85" s="66" t="s">
        <v>54</v>
      </c>
      <c r="N85" s="67"/>
      <c r="O85" s="68" t="s">
        <v>54</v>
      </c>
      <c r="P85" s="69" t="str">
        <f t="shared" si="0"/>
        <v/>
      </c>
      <c r="Q85" s="70" t="s">
        <v>54</v>
      </c>
      <c r="R85" s="70" t="s">
        <v>54</v>
      </c>
      <c r="S85" s="71" t="s">
        <v>54</v>
      </c>
      <c r="T85" s="1"/>
      <c r="U85" s="1"/>
    </row>
    <row r="86" spans="1:21" ht="15" x14ac:dyDescent="0.25">
      <c r="A86" s="58" t="s">
        <v>54</v>
      </c>
      <c r="B86" s="59" t="s">
        <v>54</v>
      </c>
      <c r="C86" s="60" t="s">
        <v>62</v>
      </c>
      <c r="D86" s="61" t="s">
        <v>54</v>
      </c>
      <c r="E86" s="61" t="s">
        <v>54</v>
      </c>
      <c r="F86" s="62" t="s">
        <v>54</v>
      </c>
      <c r="G86" s="63" t="s">
        <v>54</v>
      </c>
      <c r="H86" s="64"/>
      <c r="I86" s="65" t="s">
        <v>62</v>
      </c>
      <c r="J86" s="61" t="s">
        <v>54</v>
      </c>
      <c r="K86" s="61" t="s">
        <v>54</v>
      </c>
      <c r="L86" s="62" t="s">
        <v>54</v>
      </c>
      <c r="M86" s="66" t="s">
        <v>54</v>
      </c>
      <c r="N86" s="67"/>
      <c r="O86" s="68" t="s">
        <v>54</v>
      </c>
      <c r="P86" s="69" t="str">
        <f t="shared" si="0"/>
        <v/>
      </c>
      <c r="Q86" s="70" t="s">
        <v>54</v>
      </c>
      <c r="R86" s="70" t="s">
        <v>54</v>
      </c>
      <c r="S86" s="71" t="s">
        <v>54</v>
      </c>
      <c r="T86" s="1"/>
      <c r="U86" s="1"/>
    </row>
    <row r="87" spans="1:21" ht="15" x14ac:dyDescent="0.25">
      <c r="A87" s="58" t="s">
        <v>54</v>
      </c>
      <c r="B87" s="59" t="s">
        <v>54</v>
      </c>
      <c r="C87" s="60" t="s">
        <v>62</v>
      </c>
      <c r="D87" s="61" t="s">
        <v>54</v>
      </c>
      <c r="E87" s="61" t="s">
        <v>54</v>
      </c>
      <c r="F87" s="62" t="s">
        <v>54</v>
      </c>
      <c r="G87" s="63" t="s">
        <v>54</v>
      </c>
      <c r="H87" s="64"/>
      <c r="I87" s="65" t="s">
        <v>62</v>
      </c>
      <c r="J87" s="61" t="s">
        <v>54</v>
      </c>
      <c r="K87" s="61" t="s">
        <v>54</v>
      </c>
      <c r="L87" s="62" t="s">
        <v>54</v>
      </c>
      <c r="M87" s="66" t="s">
        <v>54</v>
      </c>
      <c r="N87" s="67"/>
      <c r="O87" s="68" t="s">
        <v>54</v>
      </c>
      <c r="P87" s="69" t="str">
        <f t="shared" si="0"/>
        <v/>
      </c>
      <c r="Q87" s="70" t="s">
        <v>54</v>
      </c>
      <c r="R87" s="70" t="s">
        <v>54</v>
      </c>
      <c r="S87" s="71" t="s">
        <v>54</v>
      </c>
      <c r="T87" s="1"/>
      <c r="U87" s="1"/>
    </row>
    <row r="88" spans="1:21" ht="15" x14ac:dyDescent="0.25">
      <c r="A88" s="58" t="s">
        <v>54</v>
      </c>
      <c r="B88" s="59" t="s">
        <v>54</v>
      </c>
      <c r="C88" s="60" t="s">
        <v>62</v>
      </c>
      <c r="D88" s="61" t="s">
        <v>54</v>
      </c>
      <c r="E88" s="61" t="s">
        <v>54</v>
      </c>
      <c r="F88" s="62" t="s">
        <v>54</v>
      </c>
      <c r="G88" s="63" t="s">
        <v>54</v>
      </c>
      <c r="H88" s="64"/>
      <c r="I88" s="65" t="s">
        <v>62</v>
      </c>
      <c r="J88" s="61" t="s">
        <v>54</v>
      </c>
      <c r="K88" s="61" t="s">
        <v>54</v>
      </c>
      <c r="L88" s="62" t="s">
        <v>54</v>
      </c>
      <c r="M88" s="66" t="s">
        <v>54</v>
      </c>
      <c r="N88" s="67"/>
      <c r="O88" s="68" t="s">
        <v>54</v>
      </c>
      <c r="P88" s="69" t="str">
        <f t="shared" si="0"/>
        <v/>
      </c>
      <c r="Q88" s="70" t="s">
        <v>54</v>
      </c>
      <c r="R88" s="70" t="s">
        <v>54</v>
      </c>
      <c r="S88" s="71" t="s">
        <v>54</v>
      </c>
      <c r="T88" s="1"/>
      <c r="U88" s="1"/>
    </row>
    <row r="89" spans="1:21" ht="15" x14ac:dyDescent="0.25">
      <c r="A89" s="58" t="s">
        <v>54</v>
      </c>
      <c r="B89" s="59" t="s">
        <v>54</v>
      </c>
      <c r="C89" s="60" t="s">
        <v>62</v>
      </c>
      <c r="D89" s="61" t="s">
        <v>54</v>
      </c>
      <c r="E89" s="61" t="s">
        <v>54</v>
      </c>
      <c r="F89" s="62" t="s">
        <v>54</v>
      </c>
      <c r="G89" s="63" t="s">
        <v>54</v>
      </c>
      <c r="H89" s="64"/>
      <c r="I89" s="65" t="s">
        <v>62</v>
      </c>
      <c r="J89" s="61" t="s">
        <v>54</v>
      </c>
      <c r="K89" s="61" t="s">
        <v>54</v>
      </c>
      <c r="L89" s="62" t="s">
        <v>54</v>
      </c>
      <c r="M89" s="66" t="s">
        <v>54</v>
      </c>
      <c r="N89" s="67"/>
      <c r="O89" s="68" t="s">
        <v>54</v>
      </c>
      <c r="P89" s="69" t="str">
        <f t="shared" ref="P89:P94" si="1">IF(OR(D89="",D89="-",J89="",J89="-"),"",D89-J89)</f>
        <v/>
      </c>
      <c r="Q89" s="70" t="s">
        <v>54</v>
      </c>
      <c r="R89" s="70" t="s">
        <v>54</v>
      </c>
      <c r="S89" s="71" t="s">
        <v>54</v>
      </c>
      <c r="T89" s="1"/>
      <c r="U89" s="1"/>
    </row>
    <row r="90" spans="1:21" ht="15" x14ac:dyDescent="0.25">
      <c r="A90" s="58" t="s">
        <v>54</v>
      </c>
      <c r="B90" s="59" t="s">
        <v>54</v>
      </c>
      <c r="C90" s="60" t="s">
        <v>62</v>
      </c>
      <c r="D90" s="61" t="s">
        <v>54</v>
      </c>
      <c r="E90" s="61" t="s">
        <v>54</v>
      </c>
      <c r="F90" s="62" t="s">
        <v>54</v>
      </c>
      <c r="G90" s="63" t="s">
        <v>54</v>
      </c>
      <c r="H90" s="64"/>
      <c r="I90" s="65" t="s">
        <v>62</v>
      </c>
      <c r="J90" s="61" t="s">
        <v>54</v>
      </c>
      <c r="K90" s="61" t="s">
        <v>54</v>
      </c>
      <c r="L90" s="62" t="s">
        <v>54</v>
      </c>
      <c r="M90" s="66" t="s">
        <v>54</v>
      </c>
      <c r="N90" s="67"/>
      <c r="O90" s="68" t="s">
        <v>54</v>
      </c>
      <c r="P90" s="69" t="str">
        <f t="shared" si="1"/>
        <v/>
      </c>
      <c r="Q90" s="70" t="s">
        <v>54</v>
      </c>
      <c r="R90" s="70" t="s">
        <v>54</v>
      </c>
      <c r="S90" s="71" t="s">
        <v>54</v>
      </c>
      <c r="T90" s="1"/>
      <c r="U90" s="1"/>
    </row>
    <row r="91" spans="1:21" ht="15" x14ac:dyDescent="0.25">
      <c r="A91" s="58" t="s">
        <v>54</v>
      </c>
      <c r="B91" s="59" t="s">
        <v>54</v>
      </c>
      <c r="C91" s="60" t="s">
        <v>62</v>
      </c>
      <c r="D91" s="61" t="s">
        <v>54</v>
      </c>
      <c r="E91" s="61" t="s">
        <v>54</v>
      </c>
      <c r="F91" s="62" t="s">
        <v>54</v>
      </c>
      <c r="G91" s="63" t="s">
        <v>54</v>
      </c>
      <c r="H91" s="64"/>
      <c r="I91" s="65" t="s">
        <v>62</v>
      </c>
      <c r="J91" s="61" t="s">
        <v>54</v>
      </c>
      <c r="K91" s="61" t="s">
        <v>54</v>
      </c>
      <c r="L91" s="62" t="s">
        <v>54</v>
      </c>
      <c r="M91" s="66" t="s">
        <v>54</v>
      </c>
      <c r="N91" s="67"/>
      <c r="O91" s="68" t="s">
        <v>54</v>
      </c>
      <c r="P91" s="69" t="str">
        <f t="shared" si="1"/>
        <v/>
      </c>
      <c r="Q91" s="70" t="s">
        <v>54</v>
      </c>
      <c r="R91" s="70" t="s">
        <v>54</v>
      </c>
      <c r="S91" s="71" t="s">
        <v>54</v>
      </c>
      <c r="T91" s="1"/>
      <c r="U91" s="1"/>
    </row>
    <row r="92" spans="1:21" ht="15" x14ac:dyDescent="0.25">
      <c r="A92" s="58" t="s">
        <v>54</v>
      </c>
      <c r="B92" s="59" t="s">
        <v>54</v>
      </c>
      <c r="C92" s="60" t="s">
        <v>62</v>
      </c>
      <c r="D92" s="61" t="s">
        <v>54</v>
      </c>
      <c r="E92" s="61" t="s">
        <v>54</v>
      </c>
      <c r="F92" s="62" t="s">
        <v>54</v>
      </c>
      <c r="G92" s="63" t="s">
        <v>54</v>
      </c>
      <c r="H92" s="64"/>
      <c r="I92" s="65" t="s">
        <v>62</v>
      </c>
      <c r="J92" s="61" t="s">
        <v>54</v>
      </c>
      <c r="K92" s="61" t="s">
        <v>54</v>
      </c>
      <c r="L92" s="62" t="s">
        <v>54</v>
      </c>
      <c r="M92" s="66" t="s">
        <v>54</v>
      </c>
      <c r="N92" s="67"/>
      <c r="O92" s="68" t="s">
        <v>54</v>
      </c>
      <c r="P92" s="69" t="str">
        <f t="shared" si="1"/>
        <v/>
      </c>
      <c r="Q92" s="70" t="s">
        <v>54</v>
      </c>
      <c r="R92" s="70" t="s">
        <v>54</v>
      </c>
      <c r="S92" s="71" t="s">
        <v>54</v>
      </c>
      <c r="T92" s="1"/>
      <c r="U92" s="1"/>
    </row>
    <row r="93" spans="1:21" ht="15" x14ac:dyDescent="0.25">
      <c r="A93" s="58" t="s">
        <v>54</v>
      </c>
      <c r="B93" s="59" t="s">
        <v>54</v>
      </c>
      <c r="C93" s="60" t="s">
        <v>62</v>
      </c>
      <c r="D93" s="61" t="s">
        <v>54</v>
      </c>
      <c r="E93" s="61" t="s">
        <v>54</v>
      </c>
      <c r="F93" s="62" t="s">
        <v>54</v>
      </c>
      <c r="G93" s="63" t="s">
        <v>54</v>
      </c>
      <c r="H93" s="64"/>
      <c r="I93" s="65" t="s">
        <v>62</v>
      </c>
      <c r="J93" s="61" t="s">
        <v>54</v>
      </c>
      <c r="K93" s="61" t="s">
        <v>54</v>
      </c>
      <c r="L93" s="62" t="s">
        <v>54</v>
      </c>
      <c r="M93" s="66" t="s">
        <v>54</v>
      </c>
      <c r="N93" s="67"/>
      <c r="O93" s="68" t="s">
        <v>54</v>
      </c>
      <c r="P93" s="69" t="str">
        <f t="shared" si="1"/>
        <v/>
      </c>
      <c r="Q93" s="70" t="s">
        <v>54</v>
      </c>
      <c r="R93" s="70" t="s">
        <v>54</v>
      </c>
      <c r="S93" s="71" t="s">
        <v>54</v>
      </c>
      <c r="T93" s="1"/>
      <c r="U93" s="1"/>
    </row>
    <row r="94" spans="1:21" ht="15.75" thickBot="1" x14ac:dyDescent="0.3">
      <c r="A94" s="58" t="s">
        <v>54</v>
      </c>
      <c r="B94" s="59" t="s">
        <v>54</v>
      </c>
      <c r="C94" s="60" t="s">
        <v>62</v>
      </c>
      <c r="D94" s="61" t="s">
        <v>54</v>
      </c>
      <c r="E94" s="61" t="s">
        <v>54</v>
      </c>
      <c r="F94" s="62" t="s">
        <v>54</v>
      </c>
      <c r="G94" s="63" t="s">
        <v>54</v>
      </c>
      <c r="H94" s="64"/>
      <c r="I94" s="65" t="s">
        <v>62</v>
      </c>
      <c r="J94" s="61" t="s">
        <v>54</v>
      </c>
      <c r="K94" s="61" t="s">
        <v>54</v>
      </c>
      <c r="L94" s="62" t="s">
        <v>54</v>
      </c>
      <c r="M94" s="66" t="s">
        <v>54</v>
      </c>
      <c r="N94" s="67"/>
      <c r="O94" s="68" t="s">
        <v>54</v>
      </c>
      <c r="P94" s="69" t="str">
        <f t="shared" si="1"/>
        <v/>
      </c>
      <c r="Q94" s="70" t="s">
        <v>54</v>
      </c>
      <c r="R94" s="70" t="s">
        <v>54</v>
      </c>
      <c r="S94" s="71" t="s">
        <v>54</v>
      </c>
      <c r="T94" s="1"/>
      <c r="U94" s="1"/>
    </row>
    <row r="95" spans="1:21" ht="15" x14ac:dyDescent="0.25">
      <c r="A95" s="73" t="s">
        <v>92</v>
      </c>
      <c r="B95" s="74">
        <f>IF(SUM(B25:B94)=0,"-",AVERAGE(B25:B94))</f>
        <v>24</v>
      </c>
      <c r="C95" s="75" t="s">
        <v>62</v>
      </c>
      <c r="D95" s="76">
        <f>IF(SUM(D25:D94)=0,0,AVERAGE(D25:D94))</f>
        <v>63.698</v>
      </c>
      <c r="E95" s="76">
        <f>IF(SUM(E25:E94)=0,"-",AVERAGE(E25:E94))</f>
        <v>6.8300000000000036</v>
      </c>
      <c r="F95" s="77">
        <f>IF(SUM(F25:F94)=0,"-",AVERAGE(F25:F94))</f>
        <v>32.596666666666671</v>
      </c>
      <c r="G95" s="78">
        <f>IF(SUM(G25:G94)=0,"-",AVERAGE(G25:G94))</f>
        <v>33.204333333333338</v>
      </c>
      <c r="H95" s="77"/>
      <c r="I95" s="79" t="s">
        <v>62</v>
      </c>
      <c r="J95" s="76">
        <f>IF(SUM(J25:J94)=0,0,AVERAGE(J25:J94))</f>
        <v>47.338333333333345</v>
      </c>
      <c r="K95" s="76">
        <f>IF(SUM(K25:K94)=0,"-",AVERAGE(K25:K94))</f>
        <v>5.23</v>
      </c>
      <c r="L95" s="77">
        <f>IF(SUM(L25:L94)=0,"-",AVERAGE(L25:L94))</f>
        <v>19.433</v>
      </c>
      <c r="M95" s="77">
        <f>IF(SUM(M25:M94)=0,"-",AVERAGE(M25:M94))</f>
        <v>19.718666666666664</v>
      </c>
      <c r="N95" s="80"/>
      <c r="O95" s="81" t="str">
        <f>IF(SUM(O25:O94)=0,"-",AVERAGE(O25:O94))</f>
        <v>-</v>
      </c>
      <c r="P95" s="82">
        <f>IF(SUM(P25:P94)=0,"-",AVERAGE(P25:P94))</f>
        <v>16.359666666666673</v>
      </c>
      <c r="Q95" s="78">
        <f>IF(SUM(Q25:Q94)=0,"-",AVERAGE(Q25:Q94))</f>
        <v>13.16366666666667</v>
      </c>
      <c r="R95" s="78">
        <f>IF(SUM(R25:R94)=0,"-",AVERAGE(R25:R94))</f>
        <v>13.485666666666663</v>
      </c>
      <c r="S95" s="81">
        <f>IF(SUM(S25:S94)=0,"-",AVERAGE(S25:S94))</f>
        <v>1.1320666666666666</v>
      </c>
      <c r="T95" s="1"/>
      <c r="U95" s="1"/>
    </row>
    <row r="96" spans="1:21" ht="15.75" thickBot="1" x14ac:dyDescent="0.3">
      <c r="A96" s="83" t="s">
        <v>93</v>
      </c>
      <c r="B96" s="84">
        <f>SUM(B25:B94)</f>
        <v>720</v>
      </c>
      <c r="C96" s="83"/>
      <c r="D96" s="85"/>
      <c r="E96" s="85"/>
      <c r="F96" s="86">
        <f>SUM(F25:F94)</f>
        <v>977.90000000000009</v>
      </c>
      <c r="G96" s="87">
        <f>SUM(G25:G94)</f>
        <v>996.13000000000011</v>
      </c>
      <c r="H96" s="88"/>
      <c r="I96" s="85"/>
      <c r="J96" s="85"/>
      <c r="K96" s="85"/>
      <c r="L96" s="89">
        <f>SUM(L25:L94)</f>
        <v>582.99</v>
      </c>
      <c r="M96" s="90">
        <f>SUM(M25:M94)</f>
        <v>591.55999999999995</v>
      </c>
      <c r="N96" s="91"/>
      <c r="O96" s="92">
        <f>SUM(O25:O94)</f>
        <v>0</v>
      </c>
      <c r="P96" s="83"/>
      <c r="Q96" s="93">
        <f>SUM(Q25:Q94)</f>
        <v>394.91000000000008</v>
      </c>
      <c r="R96" s="93">
        <f>SUM(R25:R94)</f>
        <v>404.56999999999988</v>
      </c>
      <c r="S96" s="92">
        <f>SUM(S25:S94)</f>
        <v>33.961999999999996</v>
      </c>
      <c r="T96" s="1"/>
      <c r="U96" s="1"/>
    </row>
    <row r="97" spans="1:21" x14ac:dyDescent="0.2">
      <c r="A97" s="95">
        <f>70-COUNTIF(A25:A94,"")</f>
        <v>30</v>
      </c>
      <c r="B97" s="95">
        <f>COUNT(B25:B94)</f>
        <v>30</v>
      </c>
      <c r="C97" s="95">
        <f>A97-B97</f>
        <v>0</v>
      </c>
      <c r="D97" s="96" t="s">
        <v>94</v>
      </c>
      <c r="E97" s="96">
        <v>8</v>
      </c>
      <c r="F97" s="97">
        <f>AVERAGE(F48:F54)</f>
        <v>43.64142857142857</v>
      </c>
      <c r="G97" s="98"/>
      <c r="H97" s="99"/>
      <c r="I97" s="99"/>
      <c r="J97" s="99"/>
      <c r="K97" s="99"/>
      <c r="L97" s="97">
        <f>AVERAGE(L48:L54)</f>
        <v>30.295714285714286</v>
      </c>
      <c r="M97" s="98"/>
      <c r="N97" s="98"/>
      <c r="O97" s="98"/>
      <c r="P97" s="98"/>
      <c r="Q97" s="97">
        <f>AVERAGE(Q48:Q54)</f>
        <v>13.345714285714289</v>
      </c>
      <c r="R97" s="97"/>
      <c r="S97" s="100">
        <f>AVERAGE(S48:S54)</f>
        <v>1.2171428571428571</v>
      </c>
      <c r="T97" s="98"/>
      <c r="U97" s="98"/>
    </row>
    <row r="98" spans="1:21" ht="15" x14ac:dyDescent="0.25">
      <c r="A98" s="23" t="s">
        <v>95</v>
      </c>
      <c r="B98" s="23"/>
      <c r="C98" s="23"/>
      <c r="D98" s="23"/>
      <c r="E98" s="23"/>
      <c r="F98" s="102"/>
      <c r="G98" s="102"/>
      <c r="H98" s="23"/>
      <c r="I98" s="23"/>
      <c r="J98" s="23"/>
      <c r="K98" s="23"/>
      <c r="L98" s="102"/>
      <c r="M98" s="23"/>
      <c r="N98" s="23"/>
      <c r="O98" s="23"/>
      <c r="P98" s="23"/>
      <c r="Q98" s="102">
        <v>0</v>
      </c>
      <c r="R98" s="102">
        <f>IF(R96=0,0,R97*$F$97)</f>
        <v>0</v>
      </c>
      <c r="S98" s="23">
        <v>0</v>
      </c>
      <c r="T98" s="23"/>
      <c r="U98" s="23"/>
    </row>
    <row r="99" spans="1:21" ht="15" x14ac:dyDescent="0.25">
      <c r="A99" s="106" t="s">
        <v>96</v>
      </c>
      <c r="B99" s="106"/>
      <c r="C99" s="106"/>
      <c r="D99" s="106"/>
      <c r="E99" s="106"/>
      <c r="F99" s="103"/>
      <c r="G99" s="103"/>
      <c r="H99" s="106"/>
      <c r="I99" s="106"/>
      <c r="J99" s="106"/>
      <c r="K99" s="106"/>
      <c r="L99" s="103"/>
      <c r="M99" s="106"/>
      <c r="N99" s="106"/>
      <c r="O99" s="106"/>
      <c r="P99" s="106"/>
      <c r="Q99" s="102">
        <v>0</v>
      </c>
      <c r="R99" s="102">
        <f>IF(R97=0,0,R98*$F$97)</f>
        <v>0</v>
      </c>
      <c r="S99" s="23">
        <v>0</v>
      </c>
      <c r="T99" s="106"/>
      <c r="U99" s="106"/>
    </row>
    <row r="100" spans="1:21" ht="15.75" x14ac:dyDescent="0.25">
      <c r="A100" s="109" t="s">
        <v>97</v>
      </c>
      <c r="B100" s="109"/>
      <c r="C100" s="109"/>
      <c r="D100" s="109"/>
      <c r="E100" s="109"/>
      <c r="F100" s="110"/>
      <c r="G100" s="111"/>
      <c r="H100" s="109"/>
      <c r="I100" s="109"/>
      <c r="J100" s="109"/>
      <c r="K100" s="109"/>
      <c r="L100" s="110"/>
      <c r="M100" s="109"/>
      <c r="N100" s="109"/>
      <c r="O100" s="109"/>
      <c r="P100" s="109"/>
      <c r="Q100" s="110">
        <f>Q96+Q98-Q99</f>
        <v>394.91000000000008</v>
      </c>
      <c r="R100" s="110">
        <f>R96+R98-R99</f>
        <v>404.56999999999988</v>
      </c>
      <c r="S100" s="112">
        <f>S96-M106</f>
        <v>27.959367999999998</v>
      </c>
      <c r="T100" s="113"/>
      <c r="U100" s="113"/>
    </row>
    <row r="101" spans="1:21" x14ac:dyDescent="0.2">
      <c r="A101" s="99"/>
      <c r="B101" s="99"/>
      <c r="C101" s="114"/>
      <c r="D101" s="114"/>
      <c r="E101" s="114"/>
      <c r="F101" s="99"/>
      <c r="G101" s="114"/>
      <c r="H101" s="114"/>
      <c r="I101" s="114"/>
      <c r="J101" s="114"/>
      <c r="K101" s="114"/>
      <c r="L101" s="114"/>
      <c r="M101" s="114"/>
      <c r="N101" s="114"/>
      <c r="O101" s="114"/>
      <c r="P101" s="114"/>
      <c r="Q101" s="114"/>
      <c r="R101" s="114"/>
      <c r="S101" s="99"/>
      <c r="T101" s="25"/>
      <c r="U101" s="25"/>
    </row>
    <row r="102" spans="1:21" ht="15" x14ac:dyDescent="0.25">
      <c r="A102" s="115" t="s">
        <v>98</v>
      </c>
      <c r="B102" s="115"/>
      <c r="C102" s="1"/>
      <c r="D102" s="1"/>
      <c r="E102" s="1"/>
      <c r="F102" s="1"/>
      <c r="G102" s="1"/>
      <c r="H102" s="1"/>
      <c r="I102" s="1"/>
      <c r="J102" s="20"/>
      <c r="K102" s="20"/>
      <c r="L102" s="20"/>
      <c r="M102" s="1"/>
      <c r="N102" s="1"/>
      <c r="O102" s="1"/>
      <c r="P102" s="1"/>
      <c r="Q102" s="1"/>
      <c r="R102" s="1"/>
      <c r="S102" s="18"/>
      <c r="T102" s="1"/>
      <c r="U102" s="1"/>
    </row>
    <row r="103" spans="1:21" x14ac:dyDescent="0.2">
      <c r="A103" s="25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</row>
    <row r="104" spans="1:21" ht="15" x14ac:dyDescent="0.25">
      <c r="A104" s="1" t="s">
        <v>99</v>
      </c>
      <c r="B104" s="1"/>
      <c r="C104" s="1"/>
      <c r="D104" s="1"/>
      <c r="E104" s="1"/>
      <c r="F104" s="18">
        <f>24*(B97)-B96-B20*24</f>
        <v>0</v>
      </c>
      <c r="G104" s="1" t="s">
        <v>100</v>
      </c>
      <c r="H104" s="1" t="s">
        <v>100</v>
      </c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1:21" x14ac:dyDescent="0.2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</row>
    <row r="106" spans="1:21" ht="15" x14ac:dyDescent="0.25">
      <c r="A106" s="1" t="s">
        <v>101</v>
      </c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8">
        <f>Q96*15.2/1000</f>
        <v>6.0026320000000002</v>
      </c>
      <c r="N106" s="1"/>
      <c r="O106" s="1" t="s">
        <v>102</v>
      </c>
      <c r="P106" s="1"/>
      <c r="Q106" s="1"/>
      <c r="R106" s="1"/>
      <c r="S106" s="1"/>
      <c r="T106" s="1"/>
      <c r="U106" s="1"/>
    </row>
    <row r="107" spans="1:21" ht="15" x14ac:dyDescent="0.25">
      <c r="A107" s="1" t="s">
        <v>103</v>
      </c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 t="s">
        <v>102</v>
      </c>
      <c r="P107" s="1"/>
      <c r="Q107" s="1"/>
      <c r="R107" s="1"/>
      <c r="S107" s="1"/>
      <c r="T107" s="1"/>
      <c r="U107" s="1"/>
    </row>
    <row r="108" spans="1:21" ht="15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1:21" ht="15" x14ac:dyDescent="0.25">
      <c r="A109" s="1" t="s">
        <v>104</v>
      </c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1:21" ht="15" x14ac:dyDescent="0.25">
      <c r="A110" s="1" t="s">
        <v>105</v>
      </c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7" t="s">
        <v>106</v>
      </c>
    </row>
    <row r="111" spans="1:21" ht="15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</sheetData>
  <mergeCells count="3">
    <mergeCell ref="A2:O2"/>
    <mergeCell ref="C22:G22"/>
    <mergeCell ref="I22:M2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0"/>
  <sheetViews>
    <sheetView workbookViewId="0">
      <selection sqref="A1:T111"/>
    </sheetView>
  </sheetViews>
  <sheetFormatPr defaultRowHeight="12.75" x14ac:dyDescent="0.2"/>
  <sheetData>
    <row r="1" spans="1:21" ht="15" x14ac:dyDescent="0.25">
      <c r="A1" s="3"/>
      <c r="B1" s="2"/>
      <c r="C1" s="1"/>
      <c r="D1" s="4"/>
      <c r="E1" s="1"/>
      <c r="F1" s="5"/>
      <c r="G1" s="5"/>
      <c r="H1" s="5"/>
      <c r="I1" s="5"/>
      <c r="J1" s="5"/>
      <c r="K1" s="5"/>
      <c r="L1" s="5"/>
      <c r="M1" s="5"/>
      <c r="N1" s="4"/>
      <c r="O1" s="1"/>
      <c r="P1" s="1"/>
      <c r="Q1" s="2"/>
      <c r="R1" s="2"/>
      <c r="S1" s="2"/>
      <c r="T1" s="6"/>
      <c r="U1" s="7" t="s">
        <v>0</v>
      </c>
    </row>
    <row r="2" spans="1:21" ht="18.75" x14ac:dyDescent="0.3">
      <c r="A2" s="116" t="s">
        <v>1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8"/>
      <c r="Q2" s="8"/>
      <c r="R2" s="8"/>
      <c r="S2" s="2"/>
      <c r="T2" s="6"/>
      <c r="U2" s="9" t="s">
        <v>132</v>
      </c>
    </row>
    <row r="3" spans="1:21" ht="18.75" x14ac:dyDescent="0.3">
      <c r="A3" s="10" t="s">
        <v>147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1"/>
      <c r="P3" s="2"/>
      <c r="Q3" s="2"/>
      <c r="R3" s="2"/>
      <c r="S3" s="2"/>
      <c r="T3" s="6"/>
      <c r="U3" s="11" t="s">
        <v>148</v>
      </c>
    </row>
    <row r="4" spans="1:21" ht="18.75" x14ac:dyDescent="0.3">
      <c r="A4" s="12" t="s">
        <v>5</v>
      </c>
      <c r="B4" s="13"/>
      <c r="C4" s="14" t="s">
        <v>149</v>
      </c>
      <c r="D4" s="1"/>
      <c r="E4" s="1"/>
      <c r="F4" s="1"/>
      <c r="G4" s="1"/>
      <c r="H4" s="1"/>
      <c r="I4" s="1"/>
      <c r="J4" s="1"/>
      <c r="K4" s="1"/>
      <c r="L4" s="1"/>
      <c r="M4" s="2"/>
      <c r="N4" s="2"/>
      <c r="O4" s="1"/>
      <c r="P4" s="13"/>
      <c r="Q4" s="2"/>
      <c r="R4" s="2"/>
      <c r="S4" s="2"/>
      <c r="T4" s="1"/>
      <c r="U4" s="11" t="s">
        <v>7</v>
      </c>
    </row>
    <row r="5" spans="1:21" ht="18.75" x14ac:dyDescent="0.3">
      <c r="A5" s="12" t="s">
        <v>8</v>
      </c>
      <c r="B5" s="1"/>
      <c r="C5" s="14" t="s">
        <v>156</v>
      </c>
      <c r="D5" s="2"/>
      <c r="E5" s="1"/>
      <c r="F5" s="1"/>
      <c r="G5" s="15"/>
      <c r="H5" s="15"/>
      <c r="I5" s="15"/>
      <c r="J5" s="15"/>
      <c r="K5" s="1"/>
      <c r="L5" s="15"/>
      <c r="M5" s="15"/>
      <c r="N5" s="15"/>
      <c r="O5" s="15"/>
      <c r="P5" s="1"/>
      <c r="Q5" s="1"/>
      <c r="R5" s="1"/>
      <c r="S5" s="1"/>
      <c r="T5" s="1"/>
      <c r="U5" s="7" t="s">
        <v>10</v>
      </c>
    </row>
    <row r="6" spans="1:21" ht="15" x14ac:dyDescent="0.25">
      <c r="A6" s="16" t="s">
        <v>11</v>
      </c>
      <c r="B6" s="1"/>
      <c r="C6" s="1"/>
      <c r="D6" s="1"/>
      <c r="E6" s="1" t="s">
        <v>12</v>
      </c>
      <c r="F6" s="1"/>
      <c r="G6" s="1"/>
      <c r="H6" s="1"/>
      <c r="I6" s="1"/>
      <c r="J6" s="1"/>
      <c r="K6" s="1"/>
      <c r="L6" s="1"/>
      <c r="M6" s="1"/>
      <c r="N6" s="1"/>
      <c r="O6" s="17"/>
      <c r="P6" s="18"/>
      <c r="Q6" s="18"/>
      <c r="R6" s="18"/>
      <c r="S6" s="18"/>
      <c r="T6" s="1"/>
      <c r="U6" s="19" t="s">
        <v>150</v>
      </c>
    </row>
    <row r="7" spans="1:21" ht="18.75" x14ac:dyDescent="0.3">
      <c r="A7" s="20" t="s">
        <v>14</v>
      </c>
      <c r="B7" s="21"/>
      <c r="C7" s="20"/>
      <c r="D7" s="20"/>
      <c r="E7" s="20"/>
      <c r="F7" s="20"/>
      <c r="G7" s="20"/>
      <c r="H7" s="20"/>
      <c r="I7" s="20"/>
      <c r="J7" s="20"/>
      <c r="K7" s="22"/>
      <c r="L7" s="20"/>
      <c r="M7" s="20"/>
      <c r="N7" s="20"/>
      <c r="O7" s="20"/>
      <c r="P7" s="23"/>
      <c r="Q7" s="23"/>
      <c r="R7" s="23"/>
      <c r="S7" s="23"/>
      <c r="T7" s="20"/>
      <c r="U7" s="24" t="s">
        <v>15</v>
      </c>
    </row>
    <row r="8" spans="1:21" ht="15" x14ac:dyDescent="0.25">
      <c r="A8" s="20" t="s">
        <v>16</v>
      </c>
      <c r="B8" s="1"/>
      <c r="C8" s="1"/>
      <c r="D8" s="2"/>
      <c r="E8" s="1"/>
      <c r="F8" s="1"/>
      <c r="G8" s="1"/>
      <c r="H8" s="1"/>
      <c r="I8" s="2"/>
      <c r="J8" s="1"/>
      <c r="K8" s="1"/>
      <c r="L8" s="2"/>
      <c r="M8" s="1"/>
      <c r="N8" s="1"/>
      <c r="O8" s="1"/>
      <c r="P8" s="1"/>
      <c r="Q8" s="1"/>
      <c r="R8" s="1"/>
      <c r="S8" s="1"/>
      <c r="T8" s="1"/>
      <c r="U8" s="7" t="s">
        <v>151</v>
      </c>
    </row>
    <row r="9" spans="1:21" ht="15" x14ac:dyDescent="0.25">
      <c r="A9" s="1" t="s">
        <v>152</v>
      </c>
      <c r="B9" s="2"/>
      <c r="C9" s="1"/>
      <c r="D9" s="2"/>
      <c r="E9" s="1"/>
      <c r="F9" s="1"/>
      <c r="G9" s="1"/>
      <c r="H9" s="2"/>
      <c r="I9" s="2"/>
      <c r="J9" s="1" t="s">
        <v>19</v>
      </c>
      <c r="K9" s="1"/>
      <c r="L9" s="1"/>
      <c r="M9" s="1" t="s">
        <v>115</v>
      </c>
      <c r="N9" s="1"/>
      <c r="O9" s="1"/>
      <c r="P9" s="1"/>
      <c r="Q9" s="1"/>
      <c r="R9" s="1"/>
      <c r="S9" s="2" t="s">
        <v>21</v>
      </c>
      <c r="T9" s="6"/>
      <c r="U9" s="6"/>
    </row>
    <row r="10" spans="1:21" ht="15" x14ac:dyDescent="0.25">
      <c r="A10" s="1"/>
      <c r="B10" s="1"/>
      <c r="C10" s="16" t="s">
        <v>22</v>
      </c>
      <c r="D10" s="1"/>
      <c r="E10" s="1"/>
      <c r="F10" s="1"/>
      <c r="G10" s="1" t="s">
        <v>23</v>
      </c>
      <c r="H10" s="1"/>
      <c r="I10" s="1"/>
      <c r="J10" s="1" t="s">
        <v>24</v>
      </c>
      <c r="K10" s="1"/>
      <c r="L10" s="1"/>
      <c r="M10" s="1"/>
      <c r="N10" s="1"/>
      <c r="O10" s="1" t="s">
        <v>25</v>
      </c>
      <c r="P10" s="1"/>
      <c r="Q10" s="1"/>
      <c r="R10" s="1"/>
      <c r="S10" s="1" t="s">
        <v>26</v>
      </c>
      <c r="T10" s="6"/>
      <c r="U10" s="6"/>
    </row>
    <row r="11" spans="1:21" x14ac:dyDescent="0.2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6"/>
      <c r="T11" s="26"/>
      <c r="U11" s="26"/>
    </row>
    <row r="12" spans="1:21" ht="15" x14ac:dyDescent="0.25">
      <c r="A12" s="20" t="s">
        <v>27</v>
      </c>
      <c r="B12" s="20"/>
      <c r="C12" s="20"/>
      <c r="D12" s="2" t="s">
        <v>28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2"/>
      <c r="P12" s="1"/>
      <c r="Q12" s="1"/>
      <c r="R12" s="1"/>
      <c r="S12" s="6"/>
      <c r="T12" s="6"/>
      <c r="U12" s="6"/>
    </row>
    <row r="13" spans="1:21" ht="15" x14ac:dyDescent="0.25">
      <c r="A13" s="20" t="s">
        <v>153</v>
      </c>
      <c r="B13" s="20"/>
      <c r="C13" s="20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6"/>
      <c r="T13" s="6"/>
      <c r="U13" s="6"/>
    </row>
    <row r="14" spans="1:21" ht="15" x14ac:dyDescent="0.25">
      <c r="A14" s="20" t="s">
        <v>30</v>
      </c>
      <c r="B14" s="20"/>
      <c r="C14" s="20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6"/>
      <c r="T14" s="6"/>
      <c r="U14" s="6"/>
    </row>
    <row r="15" spans="1:21" ht="15" x14ac:dyDescent="0.25">
      <c r="A15" s="20" t="s">
        <v>154</v>
      </c>
      <c r="B15" s="20"/>
      <c r="C15" s="20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6"/>
      <c r="R15" s="6"/>
      <c r="S15" s="6"/>
      <c r="T15" s="6"/>
      <c r="U15" s="1"/>
    </row>
    <row r="16" spans="1:21" ht="15" x14ac:dyDescent="0.25">
      <c r="A16" s="20" t="s">
        <v>155</v>
      </c>
      <c r="B16" s="20"/>
      <c r="C16" s="20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6"/>
      <c r="R16" s="6"/>
      <c r="S16" s="6"/>
      <c r="T16" s="6"/>
      <c r="U16" s="1"/>
    </row>
    <row r="17" spans="1:21" ht="15" x14ac:dyDescent="0.25">
      <c r="A17" s="20" t="s">
        <v>33</v>
      </c>
      <c r="B17" s="20"/>
      <c r="C17" s="20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6"/>
      <c r="R17" s="6"/>
      <c r="S17" s="6"/>
      <c r="T17" s="6"/>
      <c r="U17" s="1"/>
    </row>
    <row r="18" spans="1:21" ht="15" x14ac:dyDescent="0.25">
      <c r="A18" s="20"/>
      <c r="B18" s="20"/>
      <c r="C18" s="20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6"/>
      <c r="R18" s="6"/>
      <c r="S18" s="6"/>
      <c r="T18" s="6"/>
      <c r="U18" s="1"/>
    </row>
    <row r="19" spans="1:21" ht="15" x14ac:dyDescent="0.25">
      <c r="A19" s="20"/>
      <c r="B19" s="20"/>
      <c r="C19" s="20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6"/>
      <c r="R19" s="6"/>
      <c r="S19" s="6"/>
      <c r="T19" s="6"/>
      <c r="U19" s="1"/>
    </row>
    <row r="20" spans="1:21" ht="15" x14ac:dyDescent="0.25">
      <c r="A20" s="27" t="s">
        <v>34</v>
      </c>
      <c r="B20" s="27">
        <v>0</v>
      </c>
      <c r="C20" s="20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6"/>
      <c r="R20" s="6"/>
      <c r="S20" s="6"/>
      <c r="T20" s="6"/>
      <c r="U20" s="1"/>
    </row>
    <row r="21" spans="1:21" ht="15.75" thickBot="1" x14ac:dyDescent="0.3">
      <c r="A21" s="20"/>
      <c r="B21" s="20"/>
      <c r="C21" s="20" t="str">
        <f>IF((G23="Q3,"),#REF!,IF((G23="Q1,"),#REF!,"-"))</f>
        <v>-</v>
      </c>
      <c r="D21" s="1"/>
      <c r="E21" s="1"/>
      <c r="F21" s="1"/>
      <c r="G21" s="1"/>
      <c r="H21" s="1"/>
      <c r="I21" s="20" t="str">
        <f>IF((M23="Q4,"),#REF!,IF((M23="Q2,"),#REF!,"-"))</f>
        <v>-</v>
      </c>
      <c r="J21" s="1"/>
      <c r="K21" s="1"/>
      <c r="L21" s="1"/>
      <c r="M21" s="1"/>
      <c r="N21" s="1"/>
      <c r="O21" s="1"/>
      <c r="P21" s="1"/>
      <c r="Q21" s="6"/>
      <c r="R21" s="6"/>
      <c r="S21" s="6"/>
      <c r="T21" s="6"/>
      <c r="U21" s="1"/>
    </row>
    <row r="22" spans="1:21" ht="15" x14ac:dyDescent="0.25">
      <c r="A22" s="28"/>
      <c r="B22" s="29"/>
      <c r="C22" s="117" t="s">
        <v>35</v>
      </c>
      <c r="D22" s="118"/>
      <c r="E22" s="118"/>
      <c r="F22" s="118"/>
      <c r="G22" s="119"/>
      <c r="H22" s="30"/>
      <c r="I22" s="117" t="s">
        <v>36</v>
      </c>
      <c r="J22" s="118"/>
      <c r="K22" s="118"/>
      <c r="L22" s="118"/>
      <c r="M22" s="119"/>
      <c r="N22" s="30"/>
      <c r="O22" s="31"/>
      <c r="P22" s="32"/>
      <c r="Q22" s="33"/>
      <c r="R22" s="34"/>
      <c r="S22" s="35"/>
      <c r="T22" s="1"/>
      <c r="U22" s="1"/>
    </row>
    <row r="23" spans="1:21" ht="15" x14ac:dyDescent="0.25">
      <c r="A23" s="37" t="s">
        <v>37</v>
      </c>
      <c r="B23" s="38" t="s">
        <v>38</v>
      </c>
      <c r="C23" s="39" t="str">
        <f>CONCATENATE("fG",RIGHT(LEFT(G23,2),1),",")</f>
        <v>fG3,</v>
      </c>
      <c r="D23" s="40" t="s">
        <v>39</v>
      </c>
      <c r="E23" s="41" t="s">
        <v>40</v>
      </c>
      <c r="F23" s="40" t="s">
        <v>41</v>
      </c>
      <c r="G23" s="42" t="s">
        <v>42</v>
      </c>
      <c r="H23" s="20"/>
      <c r="I23" s="39" t="str">
        <f>CONCATENATE("fG",RIGHT(LEFT(M23,2),1),",")</f>
        <v>fG4,</v>
      </c>
      <c r="J23" s="40" t="s">
        <v>43</v>
      </c>
      <c r="K23" s="41" t="s">
        <v>44</v>
      </c>
      <c r="L23" s="40" t="s">
        <v>45</v>
      </c>
      <c r="M23" s="42" t="s">
        <v>46</v>
      </c>
      <c r="N23" s="43"/>
      <c r="O23" s="44" t="s">
        <v>47</v>
      </c>
      <c r="P23" s="39" t="s">
        <v>48</v>
      </c>
      <c r="Q23" s="45" t="str">
        <f>IF(Q24="м.куб","dV","dM")</f>
        <v>dM</v>
      </c>
      <c r="R23" s="42" t="s">
        <v>49</v>
      </c>
      <c r="S23" s="44" t="s">
        <v>50</v>
      </c>
      <c r="T23" s="1"/>
      <c r="U23" s="1"/>
    </row>
    <row r="24" spans="1:21" ht="15.75" thickBot="1" x14ac:dyDescent="0.3">
      <c r="A24" s="46"/>
      <c r="B24" s="47"/>
      <c r="C24" s="48" t="s">
        <v>51</v>
      </c>
      <c r="D24" s="49" t="s">
        <v>52</v>
      </c>
      <c r="E24" s="50" t="s">
        <v>53</v>
      </c>
      <c r="F24" s="49" t="s">
        <v>54</v>
      </c>
      <c r="G24" s="51" t="s">
        <v>55</v>
      </c>
      <c r="H24" s="52" t="s">
        <v>56</v>
      </c>
      <c r="I24" s="48" t="s">
        <v>51</v>
      </c>
      <c r="J24" s="49" t="s">
        <v>52</v>
      </c>
      <c r="K24" s="50" t="s">
        <v>53</v>
      </c>
      <c r="L24" s="49" t="s">
        <v>54</v>
      </c>
      <c r="M24" s="51" t="s">
        <v>55</v>
      </c>
      <c r="N24" s="53" t="s">
        <v>57</v>
      </c>
      <c r="O24" s="54" t="s">
        <v>58</v>
      </c>
      <c r="P24" s="48" t="s">
        <v>59</v>
      </c>
      <c r="Q24" s="55" t="str">
        <f>F24</f>
        <v/>
      </c>
      <c r="R24" s="56" t="s">
        <v>55</v>
      </c>
      <c r="S24" s="54" t="s">
        <v>60</v>
      </c>
      <c r="T24" s="1"/>
      <c r="U24" s="1"/>
    </row>
    <row r="25" spans="1:21" ht="15" x14ac:dyDescent="0.25">
      <c r="A25" s="58" t="s">
        <v>61</v>
      </c>
      <c r="B25" s="59">
        <v>24</v>
      </c>
      <c r="C25" s="60" t="s">
        <v>62</v>
      </c>
      <c r="D25" s="61">
        <v>63.439002990722699</v>
      </c>
      <c r="E25" s="61">
        <v>5.5</v>
      </c>
      <c r="F25" s="62">
        <v>6.326416015625</v>
      </c>
      <c r="G25" s="63">
        <v>6.4437255859375</v>
      </c>
      <c r="H25" s="64"/>
      <c r="I25" s="65" t="s">
        <v>62</v>
      </c>
      <c r="J25" s="61">
        <v>53.986034393310497</v>
      </c>
      <c r="K25" s="61">
        <v>4.20013380050659</v>
      </c>
      <c r="L25" s="62">
        <v>6.00201416015625</v>
      </c>
      <c r="M25" s="66">
        <v>6.08447265625</v>
      </c>
      <c r="N25" s="67"/>
      <c r="O25" s="68" t="s">
        <v>62</v>
      </c>
      <c r="P25" s="69">
        <f t="shared" ref="P25:P88" si="0">IF(OR(D25="",D25="-",J25="",J25="-"),"",D25-J25)</f>
        <v>9.4529685974122017</v>
      </c>
      <c r="Q25" s="70">
        <v>0.32440185546875</v>
      </c>
      <c r="R25" s="70">
        <v>0.3592529296875</v>
      </c>
      <c r="S25" s="71">
        <v>7.7400207519531306E-2</v>
      </c>
      <c r="T25" s="1"/>
      <c r="U25" s="1"/>
    </row>
    <row r="26" spans="1:21" ht="15" x14ac:dyDescent="0.25">
      <c r="A26" s="58" t="s">
        <v>63</v>
      </c>
      <c r="B26" s="59">
        <v>24</v>
      </c>
      <c r="C26" s="60" t="s">
        <v>62</v>
      </c>
      <c r="D26" s="61">
        <v>63.464229583740199</v>
      </c>
      <c r="E26" s="61">
        <v>5.5</v>
      </c>
      <c r="F26" s="62">
        <v>6.4002685546875</v>
      </c>
      <c r="G26" s="63">
        <v>6.51953125</v>
      </c>
      <c r="H26" s="64"/>
      <c r="I26" s="65" t="s">
        <v>62</v>
      </c>
      <c r="J26" s="61">
        <v>54.115184783935497</v>
      </c>
      <c r="K26" s="61">
        <v>4.20013380050659</v>
      </c>
      <c r="L26" s="62">
        <v>6.06646728515625</v>
      </c>
      <c r="M26" s="66">
        <v>6.150146484375</v>
      </c>
      <c r="N26" s="67"/>
      <c r="O26" s="68" t="s">
        <v>62</v>
      </c>
      <c r="P26" s="69">
        <f t="shared" si="0"/>
        <v>9.3490447998047017</v>
      </c>
      <c r="Q26" s="70">
        <v>0.33380126953125</v>
      </c>
      <c r="R26" s="70">
        <v>0.369384765625</v>
      </c>
      <c r="S26" s="71">
        <v>7.8039169311523396E-2</v>
      </c>
      <c r="T26" s="1"/>
      <c r="U26" s="1"/>
    </row>
    <row r="27" spans="1:21" ht="15" x14ac:dyDescent="0.25">
      <c r="A27" s="58" t="s">
        <v>64</v>
      </c>
      <c r="B27" s="59">
        <v>24</v>
      </c>
      <c r="C27" s="60" t="s">
        <v>62</v>
      </c>
      <c r="D27" s="61">
        <v>63.546794891357401</v>
      </c>
      <c r="E27" s="61">
        <v>5.5</v>
      </c>
      <c r="F27" s="62">
        <v>6.4354248046875</v>
      </c>
      <c r="G27" s="63">
        <v>6.5546875</v>
      </c>
      <c r="H27" s="64"/>
      <c r="I27" s="65" t="s">
        <v>62</v>
      </c>
      <c r="J27" s="61">
        <v>53.911407470703097</v>
      </c>
      <c r="K27" s="61">
        <v>4.20013380050659</v>
      </c>
      <c r="L27" s="62">
        <v>6.0313720703125</v>
      </c>
      <c r="M27" s="66">
        <v>6.114013671875</v>
      </c>
      <c r="N27" s="67"/>
      <c r="O27" s="68" t="s">
        <v>62</v>
      </c>
      <c r="P27" s="69">
        <f t="shared" si="0"/>
        <v>9.635387420654304</v>
      </c>
      <c r="Q27" s="70">
        <v>0.404052734375</v>
      </c>
      <c r="R27" s="70">
        <v>0.440673828125</v>
      </c>
      <c r="S27" s="71">
        <v>8.3904266357421903E-2</v>
      </c>
      <c r="T27" s="1"/>
      <c r="U27" s="1"/>
    </row>
    <row r="28" spans="1:21" ht="15" x14ac:dyDescent="0.25">
      <c r="A28" s="58" t="s">
        <v>65</v>
      </c>
      <c r="B28" s="59">
        <v>24</v>
      </c>
      <c r="C28" s="60" t="s">
        <v>62</v>
      </c>
      <c r="D28" s="61">
        <v>63.509010314941399</v>
      </c>
      <c r="E28" s="61">
        <v>5.5</v>
      </c>
      <c r="F28" s="62">
        <v>6.58056640625</v>
      </c>
      <c r="G28" s="63">
        <v>6.703125</v>
      </c>
      <c r="H28" s="64"/>
      <c r="I28" s="65" t="s">
        <v>62</v>
      </c>
      <c r="J28" s="61">
        <v>53.8812255859375</v>
      </c>
      <c r="K28" s="61">
        <v>4.20013380050659</v>
      </c>
      <c r="L28" s="62">
        <v>6.04876708984375</v>
      </c>
      <c r="M28" s="66">
        <v>6.1318359375</v>
      </c>
      <c r="N28" s="67"/>
      <c r="O28" s="68" t="s">
        <v>62</v>
      </c>
      <c r="P28" s="69">
        <f t="shared" si="0"/>
        <v>9.6277847290038991</v>
      </c>
      <c r="Q28" s="70">
        <v>0.53179931640625</v>
      </c>
      <c r="R28" s="70">
        <v>0.5712890625</v>
      </c>
      <c r="S28" s="71">
        <v>9.2115402221679701E-2</v>
      </c>
      <c r="T28" s="1"/>
      <c r="U28" s="1"/>
    </row>
    <row r="29" spans="1:21" ht="15" x14ac:dyDescent="0.25">
      <c r="A29" s="58" t="s">
        <v>66</v>
      </c>
      <c r="B29" s="59">
        <v>24</v>
      </c>
      <c r="C29" s="60" t="s">
        <v>62</v>
      </c>
      <c r="D29" s="61">
        <v>63.494518280029297</v>
      </c>
      <c r="E29" s="61">
        <v>5.5</v>
      </c>
      <c r="F29" s="62">
        <v>6.494873046875</v>
      </c>
      <c r="G29" s="63">
        <v>6.6153564453125</v>
      </c>
      <c r="H29" s="64"/>
      <c r="I29" s="65" t="s">
        <v>62</v>
      </c>
      <c r="J29" s="61">
        <v>53.8830757141113</v>
      </c>
      <c r="K29" s="61">
        <v>4.20013380050659</v>
      </c>
      <c r="L29" s="62">
        <v>5.9940185546875</v>
      </c>
      <c r="M29" s="66">
        <v>6.0760498046875</v>
      </c>
      <c r="N29" s="67"/>
      <c r="O29" s="68" t="s">
        <v>62</v>
      </c>
      <c r="P29" s="69">
        <f t="shared" si="0"/>
        <v>9.6114425659179972</v>
      </c>
      <c r="Q29" s="70">
        <v>0.5008544921875</v>
      </c>
      <c r="R29" s="70">
        <v>0.539306640625</v>
      </c>
      <c r="S29" s="71">
        <v>8.9513778686523396E-2</v>
      </c>
      <c r="T29" s="1"/>
      <c r="U29" s="1"/>
    </row>
    <row r="30" spans="1:21" ht="15" x14ac:dyDescent="0.25">
      <c r="A30" s="58" t="s">
        <v>67</v>
      </c>
      <c r="B30" s="59">
        <v>24</v>
      </c>
      <c r="C30" s="60" t="s">
        <v>62</v>
      </c>
      <c r="D30" s="61">
        <v>63.439159393310497</v>
      </c>
      <c r="E30" s="61">
        <v>5.5</v>
      </c>
      <c r="F30" s="62">
        <v>4.8470458984375</v>
      </c>
      <c r="G30" s="63">
        <v>4.936767578125</v>
      </c>
      <c r="H30" s="64"/>
      <c r="I30" s="65" t="s">
        <v>62</v>
      </c>
      <c r="J30" s="61">
        <v>54.028312683105497</v>
      </c>
      <c r="K30" s="61">
        <v>4.2001252174377397</v>
      </c>
      <c r="L30" s="62">
        <v>4.60467529296875</v>
      </c>
      <c r="M30" s="66">
        <v>4.6680908203125</v>
      </c>
      <c r="N30" s="67"/>
      <c r="O30" s="68" t="s">
        <v>62</v>
      </c>
      <c r="P30" s="69">
        <f t="shared" si="0"/>
        <v>9.410846710205</v>
      </c>
      <c r="Q30" s="70">
        <v>0.24237060546875</v>
      </c>
      <c r="R30" s="70">
        <v>0.2686767578125</v>
      </c>
      <c r="S30" s="71">
        <v>5.8811187744140597E-2</v>
      </c>
      <c r="T30" s="1"/>
      <c r="U30" s="1"/>
    </row>
    <row r="31" spans="1:21" ht="15" x14ac:dyDescent="0.25">
      <c r="A31" s="58" t="s">
        <v>68</v>
      </c>
      <c r="B31" s="59">
        <v>24</v>
      </c>
      <c r="C31" s="60" t="s">
        <v>62</v>
      </c>
      <c r="D31" s="61">
        <v>63.463935852050803</v>
      </c>
      <c r="E31" s="61">
        <v>5.5</v>
      </c>
      <c r="F31" s="62">
        <v>6.3834228515625</v>
      </c>
      <c r="G31" s="63">
        <v>6.5015869140625</v>
      </c>
      <c r="H31" s="64"/>
      <c r="I31" s="65" t="s">
        <v>62</v>
      </c>
      <c r="J31" s="61">
        <v>54.041496276855497</v>
      </c>
      <c r="K31" s="61">
        <v>4.20013380050659</v>
      </c>
      <c r="L31" s="62">
        <v>5.988037109375</v>
      </c>
      <c r="M31" s="66">
        <v>6.070556640625</v>
      </c>
      <c r="N31" s="67"/>
      <c r="O31" s="68" t="s">
        <v>62</v>
      </c>
      <c r="P31" s="69">
        <f t="shared" si="0"/>
        <v>9.4224395751953054</v>
      </c>
      <c r="Q31" s="70">
        <v>0.3953857421875</v>
      </c>
      <c r="R31" s="70">
        <v>0.4310302734375</v>
      </c>
      <c r="S31" s="71">
        <v>8.1628799438476604E-2</v>
      </c>
      <c r="T31" s="1"/>
      <c r="U31" s="1"/>
    </row>
    <row r="32" spans="1:21" ht="15" x14ac:dyDescent="0.25">
      <c r="A32" s="58" t="s">
        <v>69</v>
      </c>
      <c r="B32" s="59">
        <v>24</v>
      </c>
      <c r="C32" s="60" t="s">
        <v>62</v>
      </c>
      <c r="D32" s="61">
        <v>63.453670501708999</v>
      </c>
      <c r="E32" s="61">
        <v>5.5</v>
      </c>
      <c r="F32" s="62">
        <v>6.3985595703125</v>
      </c>
      <c r="G32" s="63">
        <v>6.51708984375</v>
      </c>
      <c r="H32" s="64"/>
      <c r="I32" s="65" t="s">
        <v>62</v>
      </c>
      <c r="J32" s="61">
        <v>54.1812553405762</v>
      </c>
      <c r="K32" s="61">
        <v>4.20013380050659</v>
      </c>
      <c r="L32" s="62">
        <v>6.06060791015625</v>
      </c>
      <c r="M32" s="66">
        <v>6.14447021484375</v>
      </c>
      <c r="N32" s="67"/>
      <c r="O32" s="68" t="s">
        <v>62</v>
      </c>
      <c r="P32" s="69">
        <f t="shared" si="0"/>
        <v>9.2724151611327983</v>
      </c>
      <c r="Q32" s="70">
        <v>0.33795166015625</v>
      </c>
      <c r="R32" s="70">
        <v>0.37261962890625</v>
      </c>
      <c r="S32" s="71">
        <v>7.7733993530273396E-2</v>
      </c>
      <c r="T32" s="1"/>
      <c r="U32" s="1"/>
    </row>
    <row r="33" spans="1:21" ht="15" x14ac:dyDescent="0.25">
      <c r="A33" s="58" t="s">
        <v>70</v>
      </c>
      <c r="B33" s="59">
        <v>24</v>
      </c>
      <c r="C33" s="60" t="s">
        <v>62</v>
      </c>
      <c r="D33" s="61">
        <v>63.450901031494098</v>
      </c>
      <c r="E33" s="61">
        <v>5.5</v>
      </c>
      <c r="F33" s="62">
        <v>6.376953125</v>
      </c>
      <c r="G33" s="63">
        <v>6.4952392578125</v>
      </c>
      <c r="H33" s="64"/>
      <c r="I33" s="65" t="s">
        <v>62</v>
      </c>
      <c r="J33" s="61">
        <v>54.198982238769503</v>
      </c>
      <c r="K33" s="61">
        <v>4.20013380050659</v>
      </c>
      <c r="L33" s="62">
        <v>6.0411376953125</v>
      </c>
      <c r="M33" s="66">
        <v>6.1248779296875</v>
      </c>
      <c r="N33" s="67"/>
      <c r="O33" s="68" t="s">
        <v>62</v>
      </c>
      <c r="P33" s="69">
        <f t="shared" si="0"/>
        <v>9.2519187927245952</v>
      </c>
      <c r="Q33" s="70">
        <v>0.3358154296875</v>
      </c>
      <c r="R33" s="70">
        <v>0.370361328125</v>
      </c>
      <c r="S33" s="71">
        <v>7.7327728271484403E-2</v>
      </c>
      <c r="T33" s="1"/>
      <c r="U33" s="1"/>
    </row>
    <row r="34" spans="1:21" ht="15" x14ac:dyDescent="0.25">
      <c r="A34" s="58" t="s">
        <v>71</v>
      </c>
      <c r="B34" s="59">
        <v>24</v>
      </c>
      <c r="C34" s="60" t="s">
        <v>62</v>
      </c>
      <c r="D34" s="61">
        <v>63.466384887695298</v>
      </c>
      <c r="E34" s="61">
        <v>5.5</v>
      </c>
      <c r="F34" s="62">
        <v>6.4205322265625</v>
      </c>
      <c r="G34" s="63">
        <v>6.5396728515625</v>
      </c>
      <c r="H34" s="64"/>
      <c r="I34" s="65" t="s">
        <v>62</v>
      </c>
      <c r="J34" s="61">
        <v>54.251995086669901</v>
      </c>
      <c r="K34" s="61">
        <v>4.20013380050659</v>
      </c>
      <c r="L34" s="62">
        <v>6.0439453125</v>
      </c>
      <c r="M34" s="66">
        <v>6.127685546875</v>
      </c>
      <c r="N34" s="67"/>
      <c r="O34" s="68" t="s">
        <v>62</v>
      </c>
      <c r="P34" s="69">
        <f t="shared" si="0"/>
        <v>9.2143898010253977</v>
      </c>
      <c r="Q34" s="70">
        <v>0.3765869140625</v>
      </c>
      <c r="R34" s="70">
        <v>0.4119873046875</v>
      </c>
      <c r="S34" s="71">
        <v>7.9687118530273396E-2</v>
      </c>
      <c r="T34" s="1"/>
      <c r="U34" s="1"/>
    </row>
    <row r="35" spans="1:21" ht="15" x14ac:dyDescent="0.25">
      <c r="A35" s="58" t="s">
        <v>72</v>
      </c>
      <c r="B35" s="59">
        <v>24</v>
      </c>
      <c r="C35" s="60" t="s">
        <v>62</v>
      </c>
      <c r="D35" s="61">
        <v>63.463535308837898</v>
      </c>
      <c r="E35" s="61">
        <v>5.5</v>
      </c>
      <c r="F35" s="62">
        <v>6.366455078125</v>
      </c>
      <c r="G35" s="63">
        <v>6.48486328125</v>
      </c>
      <c r="H35" s="64"/>
      <c r="I35" s="65" t="s">
        <v>62</v>
      </c>
      <c r="J35" s="61">
        <v>54.207462310791001</v>
      </c>
      <c r="K35" s="61">
        <v>4.20013380050659</v>
      </c>
      <c r="L35" s="62">
        <v>6.0198974609375</v>
      </c>
      <c r="M35" s="66">
        <v>6.10321044921875</v>
      </c>
      <c r="N35" s="67"/>
      <c r="O35" s="68" t="s">
        <v>62</v>
      </c>
      <c r="P35" s="69">
        <f t="shared" si="0"/>
        <v>9.2560729980468963</v>
      </c>
      <c r="Q35" s="70">
        <v>0.3465576171875</v>
      </c>
      <c r="R35" s="70">
        <v>0.38165283203125</v>
      </c>
      <c r="S35" s="71">
        <v>7.7842712402343806E-2</v>
      </c>
      <c r="T35" s="1"/>
      <c r="U35" s="1"/>
    </row>
    <row r="36" spans="1:21" ht="15" x14ac:dyDescent="0.25">
      <c r="A36" s="58" t="s">
        <v>73</v>
      </c>
      <c r="B36" s="59">
        <v>24</v>
      </c>
      <c r="C36" s="60" t="s">
        <v>62</v>
      </c>
      <c r="D36" s="61">
        <v>63.4578666687012</v>
      </c>
      <c r="E36" s="61">
        <v>5.5</v>
      </c>
      <c r="F36" s="62">
        <v>6.259521484375</v>
      </c>
      <c r="G36" s="63">
        <v>6.3756103515625</v>
      </c>
      <c r="H36" s="64"/>
      <c r="I36" s="65" t="s">
        <v>62</v>
      </c>
      <c r="J36" s="61">
        <v>54.0680961608887</v>
      </c>
      <c r="K36" s="61">
        <v>4.20013332366943</v>
      </c>
      <c r="L36" s="62">
        <v>6.01434326171875</v>
      </c>
      <c r="M36" s="66">
        <v>6.09716796875</v>
      </c>
      <c r="N36" s="67"/>
      <c r="O36" s="68" t="s">
        <v>62</v>
      </c>
      <c r="P36" s="69">
        <f t="shared" si="0"/>
        <v>9.3897705078125</v>
      </c>
      <c r="Q36" s="70">
        <v>0.24517822265625</v>
      </c>
      <c r="R36" s="70">
        <v>0.2784423828125</v>
      </c>
      <c r="S36" s="71">
        <v>7.2156906127929701E-2</v>
      </c>
      <c r="T36" s="1"/>
      <c r="U36" s="1"/>
    </row>
    <row r="37" spans="1:21" ht="15" x14ac:dyDescent="0.25">
      <c r="A37" s="58" t="s">
        <v>74</v>
      </c>
      <c r="B37" s="59">
        <v>24</v>
      </c>
      <c r="C37" s="60" t="s">
        <v>62</v>
      </c>
      <c r="D37" s="61">
        <v>63.463493347167997</v>
      </c>
      <c r="E37" s="61">
        <v>5.5</v>
      </c>
      <c r="F37" s="62">
        <v>6.0213623046875</v>
      </c>
      <c r="G37" s="63">
        <v>6.13330078125</v>
      </c>
      <c r="H37" s="64"/>
      <c r="I37" s="65" t="s">
        <v>62</v>
      </c>
      <c r="J37" s="61">
        <v>53.806053161621101</v>
      </c>
      <c r="K37" s="61">
        <v>4.20013380050659</v>
      </c>
      <c r="L37" s="62">
        <v>5.7369384765625</v>
      </c>
      <c r="M37" s="66">
        <v>5.81536865234375</v>
      </c>
      <c r="N37" s="67"/>
      <c r="O37" s="68" t="s">
        <v>62</v>
      </c>
      <c r="P37" s="69">
        <f t="shared" si="0"/>
        <v>9.6574401855468963</v>
      </c>
      <c r="Q37" s="70">
        <v>0.284423828125</v>
      </c>
      <c r="R37" s="70">
        <v>0.31793212890625</v>
      </c>
      <c r="S37" s="71">
        <v>7.3570251464843806E-2</v>
      </c>
      <c r="T37" s="1"/>
      <c r="U37" s="1"/>
    </row>
    <row r="38" spans="1:21" ht="15" x14ac:dyDescent="0.25">
      <c r="A38" s="58" t="s">
        <v>75</v>
      </c>
      <c r="B38" s="59">
        <v>24</v>
      </c>
      <c r="C38" s="60" t="s">
        <v>62</v>
      </c>
      <c r="D38" s="61">
        <v>63.388862609863303</v>
      </c>
      <c r="E38" s="61">
        <v>5.5</v>
      </c>
      <c r="F38" s="62">
        <v>5.5203857421875</v>
      </c>
      <c r="G38" s="63">
        <v>5.622314453125</v>
      </c>
      <c r="H38" s="64"/>
      <c r="I38" s="65" t="s">
        <v>62</v>
      </c>
      <c r="J38" s="61">
        <v>52.970695495605497</v>
      </c>
      <c r="K38" s="61">
        <v>4.20013380050659</v>
      </c>
      <c r="L38" s="62">
        <v>5.239013671875</v>
      </c>
      <c r="M38" s="66">
        <v>5.30841064453125</v>
      </c>
      <c r="N38" s="67"/>
      <c r="O38" s="68" t="s">
        <v>62</v>
      </c>
      <c r="P38" s="69">
        <f t="shared" si="0"/>
        <v>10.418167114257805</v>
      </c>
      <c r="Q38" s="70">
        <v>0.2813720703125</v>
      </c>
      <c r="R38" s="70">
        <v>0.31390380859375</v>
      </c>
      <c r="S38" s="71">
        <v>7.2473526000976604E-2</v>
      </c>
      <c r="T38" s="1"/>
      <c r="U38" s="1"/>
    </row>
    <row r="39" spans="1:21" ht="15" x14ac:dyDescent="0.25">
      <c r="A39" s="58" t="s">
        <v>76</v>
      </c>
      <c r="B39" s="59">
        <v>24</v>
      </c>
      <c r="C39" s="60" t="s">
        <v>62</v>
      </c>
      <c r="D39" s="61">
        <v>63.262073516845703</v>
      </c>
      <c r="E39" s="61">
        <v>5.5</v>
      </c>
      <c r="F39" s="62">
        <v>4.2335205078125</v>
      </c>
      <c r="G39" s="63">
        <v>4.3116455078125</v>
      </c>
      <c r="H39" s="64"/>
      <c r="I39" s="65" t="s">
        <v>62</v>
      </c>
      <c r="J39" s="61">
        <v>49.946968078613303</v>
      </c>
      <c r="K39" s="61">
        <v>4.20013380050659</v>
      </c>
      <c r="L39" s="62">
        <v>3.8966064453125</v>
      </c>
      <c r="M39" s="66">
        <v>3.9427490234375</v>
      </c>
      <c r="N39" s="67"/>
      <c r="O39" s="68" t="s">
        <v>62</v>
      </c>
      <c r="P39" s="69">
        <f t="shared" si="0"/>
        <v>13.315105438232401</v>
      </c>
      <c r="Q39" s="70">
        <v>0.3369140625</v>
      </c>
      <c r="R39" s="70">
        <v>0.368896484375</v>
      </c>
      <c r="S39" s="71">
        <v>7.3255538940429701E-2</v>
      </c>
      <c r="T39" s="1"/>
      <c r="U39" s="1"/>
    </row>
    <row r="40" spans="1:21" ht="15" x14ac:dyDescent="0.25">
      <c r="A40" s="58" t="s">
        <v>77</v>
      </c>
      <c r="B40" s="59">
        <v>24</v>
      </c>
      <c r="C40" s="60" t="s">
        <v>62</v>
      </c>
      <c r="D40" s="61">
        <v>63.238105773925803</v>
      </c>
      <c r="E40" s="61">
        <v>5.5</v>
      </c>
      <c r="F40" s="62">
        <v>3.812744140625</v>
      </c>
      <c r="G40" s="63">
        <v>3.8829345703125</v>
      </c>
      <c r="H40" s="64"/>
      <c r="I40" s="65" t="s">
        <v>62</v>
      </c>
      <c r="J40" s="61">
        <v>48.6795043945313</v>
      </c>
      <c r="K40" s="61">
        <v>4.20013380050659</v>
      </c>
      <c r="L40" s="62">
        <v>3.4742431640625</v>
      </c>
      <c r="M40" s="66">
        <v>3.51348876953125</v>
      </c>
      <c r="N40" s="67"/>
      <c r="O40" s="68" t="s">
        <v>62</v>
      </c>
      <c r="P40" s="69">
        <f t="shared" si="0"/>
        <v>14.558601379394503</v>
      </c>
      <c r="Q40" s="70">
        <v>0.3385009765625</v>
      </c>
      <c r="R40" s="70">
        <v>0.36944580078125</v>
      </c>
      <c r="S40" s="71">
        <v>7.2027206420898396E-2</v>
      </c>
      <c r="T40" s="1"/>
      <c r="U40" s="1"/>
    </row>
    <row r="41" spans="1:21" ht="15" x14ac:dyDescent="0.25">
      <c r="A41" s="58" t="s">
        <v>78</v>
      </c>
      <c r="B41" s="59">
        <v>24</v>
      </c>
      <c r="C41" s="60" t="s">
        <v>62</v>
      </c>
      <c r="D41" s="61">
        <v>63.269302368164098</v>
      </c>
      <c r="E41" s="61">
        <v>5.5</v>
      </c>
      <c r="F41" s="62">
        <v>4.0361328125</v>
      </c>
      <c r="G41" s="63">
        <v>4.1103515625</v>
      </c>
      <c r="H41" s="64"/>
      <c r="I41" s="65" t="s">
        <v>62</v>
      </c>
      <c r="J41" s="61">
        <v>49.627334594726598</v>
      </c>
      <c r="K41" s="61">
        <v>4.20013380050659</v>
      </c>
      <c r="L41" s="62">
        <v>3.7587890625</v>
      </c>
      <c r="M41" s="66">
        <v>3.8028564453125</v>
      </c>
      <c r="N41" s="67"/>
      <c r="O41" s="68" t="s">
        <v>62</v>
      </c>
      <c r="P41" s="69">
        <f t="shared" si="0"/>
        <v>13.6419677734375</v>
      </c>
      <c r="Q41" s="70">
        <v>0.27734375</v>
      </c>
      <c r="R41" s="70">
        <v>0.3074951171875</v>
      </c>
      <c r="S41" s="71">
        <v>6.8841934204101604E-2</v>
      </c>
      <c r="T41" s="1"/>
      <c r="U41" s="1"/>
    </row>
    <row r="42" spans="1:21" ht="15" x14ac:dyDescent="0.25">
      <c r="A42" s="58" t="s">
        <v>79</v>
      </c>
      <c r="B42" s="59">
        <v>24</v>
      </c>
      <c r="C42" s="60" t="s">
        <v>62</v>
      </c>
      <c r="D42" s="61">
        <v>63.293582916259801</v>
      </c>
      <c r="E42" s="61">
        <v>5.5</v>
      </c>
      <c r="F42" s="62">
        <v>4.4539794921875</v>
      </c>
      <c r="G42" s="63">
        <v>4.5361328125</v>
      </c>
      <c r="H42" s="64"/>
      <c r="I42" s="65" t="s">
        <v>62</v>
      </c>
      <c r="J42" s="61">
        <v>50.544589996337898</v>
      </c>
      <c r="K42" s="61">
        <v>4.20013380050659</v>
      </c>
      <c r="L42" s="62">
        <v>4.071044921875</v>
      </c>
      <c r="M42" s="66">
        <v>4.120361328125</v>
      </c>
      <c r="N42" s="67"/>
      <c r="O42" s="68" t="s">
        <v>62</v>
      </c>
      <c r="P42" s="69">
        <f t="shared" si="0"/>
        <v>12.748992919921903</v>
      </c>
      <c r="Q42" s="70">
        <v>0.3829345703125</v>
      </c>
      <c r="R42" s="70">
        <v>0.415771484375</v>
      </c>
      <c r="S42" s="71">
        <v>7.6181411743164104E-2</v>
      </c>
      <c r="T42" s="1"/>
      <c r="U42" s="1"/>
    </row>
    <row r="43" spans="1:21" ht="15" x14ac:dyDescent="0.25">
      <c r="A43" s="58" t="s">
        <v>80</v>
      </c>
      <c r="B43" s="59">
        <v>24</v>
      </c>
      <c r="C43" s="60" t="s">
        <v>62</v>
      </c>
      <c r="D43" s="61">
        <v>63.305881500244098</v>
      </c>
      <c r="E43" s="61">
        <v>5.5</v>
      </c>
      <c r="F43" s="62">
        <v>4.3365478515625</v>
      </c>
      <c r="G43" s="63">
        <v>4.41650390625</v>
      </c>
      <c r="H43" s="64"/>
      <c r="I43" s="65" t="s">
        <v>62</v>
      </c>
      <c r="J43" s="61">
        <v>50.443019866943402</v>
      </c>
      <c r="K43" s="61">
        <v>4.20013332366943</v>
      </c>
      <c r="L43" s="62">
        <v>4.049560546875</v>
      </c>
      <c r="M43" s="66">
        <v>4.09844970703125</v>
      </c>
      <c r="N43" s="67"/>
      <c r="O43" s="68" t="s">
        <v>62</v>
      </c>
      <c r="P43" s="69">
        <f t="shared" si="0"/>
        <v>12.862861633300696</v>
      </c>
      <c r="Q43" s="70">
        <v>0.2869873046875</v>
      </c>
      <c r="R43" s="70">
        <v>0.31805419921875</v>
      </c>
      <c r="S43" s="71">
        <v>7.0299148559570299E-2</v>
      </c>
      <c r="T43" s="1"/>
      <c r="U43" s="1"/>
    </row>
    <row r="44" spans="1:21" ht="15" x14ac:dyDescent="0.25">
      <c r="A44" s="58" t="s">
        <v>81</v>
      </c>
      <c r="B44" s="59">
        <v>24</v>
      </c>
      <c r="C44" s="60" t="s">
        <v>62</v>
      </c>
      <c r="D44" s="61">
        <v>63.236721038818402</v>
      </c>
      <c r="E44" s="61">
        <v>5.5</v>
      </c>
      <c r="F44" s="62">
        <v>3.8023681640625</v>
      </c>
      <c r="G44" s="63">
        <v>3.8726806640625</v>
      </c>
      <c r="H44" s="64"/>
      <c r="I44" s="65" t="s">
        <v>62</v>
      </c>
      <c r="J44" s="61">
        <v>49.438175201416001</v>
      </c>
      <c r="K44" s="61">
        <v>4.20013380050659</v>
      </c>
      <c r="L44" s="62">
        <v>3.59173583984375</v>
      </c>
      <c r="M44" s="66">
        <v>3.63360595703125</v>
      </c>
      <c r="N44" s="67"/>
      <c r="O44" s="68" t="s">
        <v>62</v>
      </c>
      <c r="P44" s="69">
        <f t="shared" si="0"/>
        <v>13.798545837402401</v>
      </c>
      <c r="Q44" s="70">
        <v>0.21063232421875</v>
      </c>
      <c r="R44" s="70">
        <v>0.23907470703125</v>
      </c>
      <c r="S44" s="71">
        <v>6.2919616699218806E-2</v>
      </c>
      <c r="T44" s="1"/>
      <c r="U44" s="1"/>
    </row>
    <row r="45" spans="1:21" ht="15" x14ac:dyDescent="0.25">
      <c r="A45" s="58" t="s">
        <v>82</v>
      </c>
      <c r="B45" s="59">
        <v>24</v>
      </c>
      <c r="C45" s="60" t="s">
        <v>62</v>
      </c>
      <c r="D45" s="61">
        <v>63.310016632080099</v>
      </c>
      <c r="E45" s="61">
        <v>5.5</v>
      </c>
      <c r="F45" s="62">
        <v>3.8768310546875</v>
      </c>
      <c r="G45" s="63">
        <v>3.9486083984375</v>
      </c>
      <c r="H45" s="64"/>
      <c r="I45" s="65" t="s">
        <v>62</v>
      </c>
      <c r="J45" s="61">
        <v>49.305587768554702</v>
      </c>
      <c r="K45" s="61">
        <v>4.20013380050659</v>
      </c>
      <c r="L45" s="62">
        <v>3.52923583984375</v>
      </c>
      <c r="M45" s="66">
        <v>3.57000732421875</v>
      </c>
      <c r="N45" s="67"/>
      <c r="O45" s="68" t="s">
        <v>62</v>
      </c>
      <c r="P45" s="69">
        <f t="shared" si="0"/>
        <v>14.004428863525398</v>
      </c>
      <c r="Q45" s="70">
        <v>0.34759521484375</v>
      </c>
      <c r="R45" s="70">
        <v>0.37860107421875</v>
      </c>
      <c r="S45" s="71">
        <v>7.1493148803710896E-2</v>
      </c>
      <c r="T45" s="1"/>
      <c r="U45" s="1"/>
    </row>
    <row r="46" spans="1:21" ht="15" x14ac:dyDescent="0.25">
      <c r="A46" s="58" t="s">
        <v>83</v>
      </c>
      <c r="B46" s="59">
        <v>24</v>
      </c>
      <c r="C46" s="60" t="s">
        <v>62</v>
      </c>
      <c r="D46" s="61">
        <v>63.2625122070313</v>
      </c>
      <c r="E46" s="61">
        <v>5.5</v>
      </c>
      <c r="F46" s="62">
        <v>4.0015869140625</v>
      </c>
      <c r="G46" s="63">
        <v>4.075439453125</v>
      </c>
      <c r="H46" s="64"/>
      <c r="I46" s="65" t="s">
        <v>62</v>
      </c>
      <c r="J46" s="61">
        <v>49.627696990966797</v>
      </c>
      <c r="K46" s="61">
        <v>4.20013380050659</v>
      </c>
      <c r="L46" s="62">
        <v>3.6513671875</v>
      </c>
      <c r="M46" s="66">
        <v>3.6939697265625</v>
      </c>
      <c r="N46" s="67"/>
      <c r="O46" s="68" t="s">
        <v>62</v>
      </c>
      <c r="P46" s="69">
        <f t="shared" si="0"/>
        <v>13.634815216064503</v>
      </c>
      <c r="Q46" s="70">
        <v>0.3502197265625</v>
      </c>
      <c r="R46" s="70">
        <v>0.3814697265625</v>
      </c>
      <c r="S46" s="71">
        <v>7.1962356567382799E-2</v>
      </c>
      <c r="T46" s="1"/>
      <c r="U46" s="1"/>
    </row>
    <row r="47" spans="1:21" ht="15" x14ac:dyDescent="0.25">
      <c r="A47" s="58" t="s">
        <v>84</v>
      </c>
      <c r="B47" s="59">
        <v>24</v>
      </c>
      <c r="C47" s="60" t="s">
        <v>62</v>
      </c>
      <c r="D47" s="61">
        <v>63.307765960693402</v>
      </c>
      <c r="E47" s="61">
        <v>5.5</v>
      </c>
      <c r="F47" s="62">
        <v>4.1424560546875</v>
      </c>
      <c r="G47" s="63">
        <v>4.2191162109375</v>
      </c>
      <c r="H47" s="64"/>
      <c r="I47" s="65" t="s">
        <v>62</v>
      </c>
      <c r="J47" s="61">
        <v>49.842857360839801</v>
      </c>
      <c r="K47" s="61">
        <v>4.20013380050659</v>
      </c>
      <c r="L47" s="62">
        <v>3.69171142578125</v>
      </c>
      <c r="M47" s="66">
        <v>3.73516845703125</v>
      </c>
      <c r="N47" s="67"/>
      <c r="O47" s="68" t="s">
        <v>62</v>
      </c>
      <c r="P47" s="69">
        <f t="shared" si="0"/>
        <v>13.464908599853601</v>
      </c>
      <c r="Q47" s="70">
        <v>0.45074462890625</v>
      </c>
      <c r="R47" s="70">
        <v>0.48394775390625</v>
      </c>
      <c r="S47" s="71">
        <v>7.8317642211914104E-2</v>
      </c>
      <c r="T47" s="1"/>
      <c r="U47" s="1"/>
    </row>
    <row r="48" spans="1:21" ht="15" x14ac:dyDescent="0.25">
      <c r="A48" s="58" t="s">
        <v>85</v>
      </c>
      <c r="B48" s="59">
        <v>24</v>
      </c>
      <c r="C48" s="60" t="s">
        <v>62</v>
      </c>
      <c r="D48" s="61">
        <v>63.320972442627003</v>
      </c>
      <c r="E48" s="61">
        <v>5.5</v>
      </c>
      <c r="F48" s="62">
        <v>4.01904296875</v>
      </c>
      <c r="G48" s="63">
        <v>4.09326171875</v>
      </c>
      <c r="H48" s="64"/>
      <c r="I48" s="65" t="s">
        <v>62</v>
      </c>
      <c r="J48" s="61">
        <v>49.940441131591797</v>
      </c>
      <c r="K48" s="61">
        <v>4.20013380050659</v>
      </c>
      <c r="L48" s="62">
        <v>3.81890869140625</v>
      </c>
      <c r="M48" s="66">
        <v>3.864013671875</v>
      </c>
      <c r="N48" s="67"/>
      <c r="O48" s="68" t="s">
        <v>62</v>
      </c>
      <c r="P48" s="69">
        <f t="shared" si="0"/>
        <v>13.380531311035206</v>
      </c>
      <c r="Q48" s="70">
        <v>0.20013427734375</v>
      </c>
      <c r="R48" s="70">
        <v>0.229248046875</v>
      </c>
      <c r="S48" s="71">
        <v>6.3823699951171903E-2</v>
      </c>
      <c r="T48" s="1"/>
      <c r="U48" s="1"/>
    </row>
    <row r="49" spans="1:21" ht="15" x14ac:dyDescent="0.25">
      <c r="A49" s="58" t="s">
        <v>86</v>
      </c>
      <c r="B49" s="59">
        <v>24</v>
      </c>
      <c r="C49" s="60" t="s">
        <v>62</v>
      </c>
      <c r="D49" s="61">
        <v>63.338340759277301</v>
      </c>
      <c r="E49" s="61">
        <v>5.5</v>
      </c>
      <c r="F49" s="62">
        <v>4.195556640625</v>
      </c>
      <c r="G49" s="63">
        <v>4.2730712890625</v>
      </c>
      <c r="H49" s="64"/>
      <c r="I49" s="65" t="s">
        <v>62</v>
      </c>
      <c r="J49" s="61">
        <v>50.043327331542997</v>
      </c>
      <c r="K49" s="61">
        <v>4.20013380050659</v>
      </c>
      <c r="L49" s="62">
        <v>3.82879638671875</v>
      </c>
      <c r="M49" s="66">
        <v>3.8743896484375</v>
      </c>
      <c r="N49" s="67"/>
      <c r="O49" s="68" t="s">
        <v>62</v>
      </c>
      <c r="P49" s="69">
        <f t="shared" si="0"/>
        <v>13.295013427734304</v>
      </c>
      <c r="Q49" s="70">
        <v>0.36676025390625</v>
      </c>
      <c r="R49" s="70">
        <v>0.398681640625</v>
      </c>
      <c r="S49" s="71">
        <v>7.42034912109375E-2</v>
      </c>
      <c r="T49" s="1"/>
      <c r="U49" s="1"/>
    </row>
    <row r="50" spans="1:21" ht="15" x14ac:dyDescent="0.25">
      <c r="A50" s="58" t="s">
        <v>87</v>
      </c>
      <c r="B50" s="59">
        <v>24</v>
      </c>
      <c r="C50" s="60" t="s">
        <v>62</v>
      </c>
      <c r="D50" s="61">
        <v>63.357833862304702</v>
      </c>
      <c r="E50" s="61">
        <v>5.5</v>
      </c>
      <c r="F50" s="62">
        <v>4.2470703125</v>
      </c>
      <c r="G50" s="63">
        <v>4.3260498046875</v>
      </c>
      <c r="H50" s="64"/>
      <c r="I50" s="65" t="s">
        <v>62</v>
      </c>
      <c r="J50" s="61">
        <v>49.9554443359375</v>
      </c>
      <c r="K50" s="61">
        <v>4.20013380050659</v>
      </c>
      <c r="L50" s="62">
        <v>3.81622314453125</v>
      </c>
      <c r="M50" s="66">
        <v>3.86151123046875</v>
      </c>
      <c r="N50" s="67"/>
      <c r="O50" s="68" t="s">
        <v>62</v>
      </c>
      <c r="P50" s="69">
        <f t="shared" si="0"/>
        <v>13.402389526367202</v>
      </c>
      <c r="Q50" s="70">
        <v>0.43084716796875</v>
      </c>
      <c r="R50" s="70">
        <v>0.46453857421875</v>
      </c>
      <c r="S50" s="71">
        <v>7.8474044799804701E-2</v>
      </c>
      <c r="T50" s="1"/>
      <c r="U50" s="1"/>
    </row>
    <row r="51" spans="1:21" ht="15" x14ac:dyDescent="0.25">
      <c r="A51" s="58" t="s">
        <v>88</v>
      </c>
      <c r="B51" s="59">
        <v>24</v>
      </c>
      <c r="C51" s="60" t="s">
        <v>62</v>
      </c>
      <c r="D51" s="61">
        <v>63.316322326660199</v>
      </c>
      <c r="E51" s="61">
        <v>5.5</v>
      </c>
      <c r="F51" s="62">
        <v>4.2738037109375</v>
      </c>
      <c r="G51" s="63">
        <v>4.352783203125</v>
      </c>
      <c r="H51" s="64"/>
      <c r="I51" s="65" t="s">
        <v>62</v>
      </c>
      <c r="J51" s="61">
        <v>50.258697509765597</v>
      </c>
      <c r="K51" s="61">
        <v>4.20013380050659</v>
      </c>
      <c r="L51" s="62">
        <v>3.90924072265625</v>
      </c>
      <c r="M51" s="66">
        <v>3.95599365234375</v>
      </c>
      <c r="N51" s="67"/>
      <c r="O51" s="68" t="s">
        <v>62</v>
      </c>
      <c r="P51" s="69">
        <f t="shared" si="0"/>
        <v>13.057624816894602</v>
      </c>
      <c r="Q51" s="70">
        <v>0.36456298828125</v>
      </c>
      <c r="R51" s="70">
        <v>0.39678955078125</v>
      </c>
      <c r="S51" s="71">
        <v>7.4207305908203097E-2</v>
      </c>
      <c r="T51" s="1"/>
      <c r="U51" s="1"/>
    </row>
    <row r="52" spans="1:21" ht="15" x14ac:dyDescent="0.25">
      <c r="A52" s="58" t="s">
        <v>89</v>
      </c>
      <c r="B52" s="59">
        <v>24</v>
      </c>
      <c r="C52" s="60" t="s">
        <v>62</v>
      </c>
      <c r="D52" s="61">
        <v>63.420806884765597</v>
      </c>
      <c r="E52" s="61">
        <v>5.5</v>
      </c>
      <c r="F52" s="62">
        <v>4.25390625</v>
      </c>
      <c r="G52" s="63">
        <v>4.3326416015625</v>
      </c>
      <c r="H52" s="64"/>
      <c r="I52" s="65" t="s">
        <v>62</v>
      </c>
      <c r="J52" s="61">
        <v>50.547771453857401</v>
      </c>
      <c r="K52" s="61">
        <v>4.20013380050659</v>
      </c>
      <c r="L52" s="62">
        <v>3.942626953125</v>
      </c>
      <c r="M52" s="66">
        <v>3.9903564453125</v>
      </c>
      <c r="N52" s="67"/>
      <c r="O52" s="68" t="s">
        <v>62</v>
      </c>
      <c r="P52" s="69">
        <f t="shared" si="0"/>
        <v>12.873035430908196</v>
      </c>
      <c r="Q52" s="70">
        <v>0.311279296875</v>
      </c>
      <c r="R52" s="70">
        <v>0.34228515625</v>
      </c>
      <c r="S52" s="71">
        <v>7.0533752441406306E-2</v>
      </c>
      <c r="T52" s="1"/>
      <c r="U52" s="1"/>
    </row>
    <row r="53" spans="1:21" ht="15" x14ac:dyDescent="0.25">
      <c r="A53" s="58" t="s">
        <v>90</v>
      </c>
      <c r="B53" s="59">
        <v>24</v>
      </c>
      <c r="C53" s="60" t="s">
        <v>62</v>
      </c>
      <c r="D53" s="61">
        <v>63.305892944335902</v>
      </c>
      <c r="E53" s="61">
        <v>5.5</v>
      </c>
      <c r="F53" s="62">
        <v>4.1026611328125</v>
      </c>
      <c r="G53" s="63">
        <v>4.17822265625</v>
      </c>
      <c r="H53" s="64"/>
      <c r="I53" s="65" t="s">
        <v>62</v>
      </c>
      <c r="J53" s="61">
        <v>50.040596008300803</v>
      </c>
      <c r="K53" s="61">
        <v>4.20013380050659</v>
      </c>
      <c r="L53" s="62">
        <v>3.789306640625</v>
      </c>
      <c r="M53" s="66">
        <v>3.83428955078125</v>
      </c>
      <c r="N53" s="67"/>
      <c r="O53" s="68" t="s">
        <v>62</v>
      </c>
      <c r="P53" s="69">
        <f t="shared" si="0"/>
        <v>13.265296936035099</v>
      </c>
      <c r="Q53" s="70">
        <v>0.3133544921875</v>
      </c>
      <c r="R53" s="70">
        <v>0.34393310546875</v>
      </c>
      <c r="S53" s="71">
        <v>7.01446533203125E-2</v>
      </c>
      <c r="T53" s="1"/>
      <c r="U53" s="1"/>
    </row>
    <row r="54" spans="1:21" ht="15" x14ac:dyDescent="0.25">
      <c r="A54" s="58" t="s">
        <v>91</v>
      </c>
      <c r="B54" s="59">
        <v>24</v>
      </c>
      <c r="C54" s="60" t="s">
        <v>62</v>
      </c>
      <c r="D54" s="61">
        <v>63.075260162353501</v>
      </c>
      <c r="E54" s="61">
        <v>5.5</v>
      </c>
      <c r="F54" s="62">
        <v>4.2318115234375</v>
      </c>
      <c r="G54" s="63">
        <v>4.3095703125</v>
      </c>
      <c r="H54" s="64"/>
      <c r="I54" s="65" t="s">
        <v>62</v>
      </c>
      <c r="J54" s="61">
        <v>50.148330688476598</v>
      </c>
      <c r="K54" s="61">
        <v>4.20013380050659</v>
      </c>
      <c r="L54" s="62">
        <v>3.86334228515625</v>
      </c>
      <c r="M54" s="66">
        <v>3.9095458984375</v>
      </c>
      <c r="N54" s="67"/>
      <c r="O54" s="68" t="s">
        <v>62</v>
      </c>
      <c r="P54" s="69">
        <f t="shared" si="0"/>
        <v>12.926929473876903</v>
      </c>
      <c r="Q54" s="70">
        <v>0.36846923828125</v>
      </c>
      <c r="R54" s="70">
        <v>0.4000244140625</v>
      </c>
      <c r="S54" s="71">
        <v>7.32421875E-2</v>
      </c>
      <c r="T54" s="1"/>
      <c r="U54" s="1"/>
    </row>
    <row r="55" spans="1:21" ht="15" x14ac:dyDescent="0.25">
      <c r="A55" s="58" t="s">
        <v>54</v>
      </c>
      <c r="B55" s="59" t="s">
        <v>54</v>
      </c>
      <c r="C55" s="60" t="s">
        <v>62</v>
      </c>
      <c r="D55" s="61" t="s">
        <v>54</v>
      </c>
      <c r="E55" s="61" t="s">
        <v>54</v>
      </c>
      <c r="F55" s="62" t="s">
        <v>54</v>
      </c>
      <c r="G55" s="63" t="s">
        <v>54</v>
      </c>
      <c r="H55" s="64"/>
      <c r="I55" s="65" t="s">
        <v>62</v>
      </c>
      <c r="J55" s="61" t="s">
        <v>54</v>
      </c>
      <c r="K55" s="61" t="s">
        <v>54</v>
      </c>
      <c r="L55" s="62" t="s">
        <v>54</v>
      </c>
      <c r="M55" s="66" t="s">
        <v>54</v>
      </c>
      <c r="N55" s="67"/>
      <c r="O55" s="68" t="s">
        <v>54</v>
      </c>
      <c r="P55" s="69" t="str">
        <f t="shared" si="0"/>
        <v/>
      </c>
      <c r="Q55" s="70" t="s">
        <v>54</v>
      </c>
      <c r="R55" s="70" t="s">
        <v>54</v>
      </c>
      <c r="S55" s="71" t="s">
        <v>54</v>
      </c>
      <c r="T55" s="1"/>
      <c r="U55" s="1"/>
    </row>
    <row r="56" spans="1:21" ht="15" x14ac:dyDescent="0.25">
      <c r="A56" s="58" t="s">
        <v>54</v>
      </c>
      <c r="B56" s="59" t="s">
        <v>54</v>
      </c>
      <c r="C56" s="60" t="s">
        <v>62</v>
      </c>
      <c r="D56" s="61" t="s">
        <v>54</v>
      </c>
      <c r="E56" s="61" t="s">
        <v>54</v>
      </c>
      <c r="F56" s="62" t="s">
        <v>54</v>
      </c>
      <c r="G56" s="63" t="s">
        <v>54</v>
      </c>
      <c r="H56" s="64"/>
      <c r="I56" s="65" t="s">
        <v>62</v>
      </c>
      <c r="J56" s="61" t="s">
        <v>54</v>
      </c>
      <c r="K56" s="61" t="s">
        <v>54</v>
      </c>
      <c r="L56" s="62" t="s">
        <v>54</v>
      </c>
      <c r="M56" s="66" t="s">
        <v>54</v>
      </c>
      <c r="N56" s="67"/>
      <c r="O56" s="68" t="s">
        <v>54</v>
      </c>
      <c r="P56" s="69" t="str">
        <f t="shared" si="0"/>
        <v/>
      </c>
      <c r="Q56" s="70" t="s">
        <v>54</v>
      </c>
      <c r="R56" s="70" t="s">
        <v>54</v>
      </c>
      <c r="S56" s="71" t="s">
        <v>54</v>
      </c>
      <c r="T56" s="1"/>
      <c r="U56" s="1"/>
    </row>
    <row r="57" spans="1:21" ht="15" x14ac:dyDescent="0.25">
      <c r="A57" s="58" t="s">
        <v>54</v>
      </c>
      <c r="B57" s="59" t="s">
        <v>54</v>
      </c>
      <c r="C57" s="60" t="s">
        <v>62</v>
      </c>
      <c r="D57" s="61" t="s">
        <v>54</v>
      </c>
      <c r="E57" s="61" t="s">
        <v>54</v>
      </c>
      <c r="F57" s="62" t="s">
        <v>54</v>
      </c>
      <c r="G57" s="63" t="s">
        <v>54</v>
      </c>
      <c r="H57" s="64"/>
      <c r="I57" s="65" t="s">
        <v>62</v>
      </c>
      <c r="J57" s="61" t="s">
        <v>54</v>
      </c>
      <c r="K57" s="61" t="s">
        <v>54</v>
      </c>
      <c r="L57" s="62" t="s">
        <v>54</v>
      </c>
      <c r="M57" s="66" t="s">
        <v>54</v>
      </c>
      <c r="N57" s="67"/>
      <c r="O57" s="68" t="s">
        <v>54</v>
      </c>
      <c r="P57" s="69" t="str">
        <f t="shared" si="0"/>
        <v/>
      </c>
      <c r="Q57" s="70" t="s">
        <v>54</v>
      </c>
      <c r="R57" s="70" t="s">
        <v>54</v>
      </c>
      <c r="S57" s="71" t="s">
        <v>54</v>
      </c>
      <c r="T57" s="1"/>
      <c r="U57" s="1"/>
    </row>
    <row r="58" spans="1:21" ht="15" x14ac:dyDescent="0.25">
      <c r="A58" s="58" t="s">
        <v>54</v>
      </c>
      <c r="B58" s="59" t="s">
        <v>54</v>
      </c>
      <c r="C58" s="60" t="s">
        <v>62</v>
      </c>
      <c r="D58" s="61" t="s">
        <v>54</v>
      </c>
      <c r="E58" s="61" t="s">
        <v>54</v>
      </c>
      <c r="F58" s="62" t="s">
        <v>54</v>
      </c>
      <c r="G58" s="63" t="s">
        <v>54</v>
      </c>
      <c r="H58" s="64"/>
      <c r="I58" s="65" t="s">
        <v>62</v>
      </c>
      <c r="J58" s="61" t="s">
        <v>54</v>
      </c>
      <c r="K58" s="61" t="s">
        <v>54</v>
      </c>
      <c r="L58" s="62" t="s">
        <v>54</v>
      </c>
      <c r="M58" s="66" t="s">
        <v>54</v>
      </c>
      <c r="N58" s="67"/>
      <c r="O58" s="68" t="s">
        <v>54</v>
      </c>
      <c r="P58" s="69" t="str">
        <f t="shared" si="0"/>
        <v/>
      </c>
      <c r="Q58" s="70" t="s">
        <v>54</v>
      </c>
      <c r="R58" s="70" t="s">
        <v>54</v>
      </c>
      <c r="S58" s="71" t="s">
        <v>54</v>
      </c>
      <c r="T58" s="1"/>
      <c r="U58" s="1"/>
    </row>
    <row r="59" spans="1:21" ht="15" x14ac:dyDescent="0.25">
      <c r="A59" s="58" t="s">
        <v>54</v>
      </c>
      <c r="B59" s="59" t="s">
        <v>54</v>
      </c>
      <c r="C59" s="60" t="s">
        <v>62</v>
      </c>
      <c r="D59" s="61" t="s">
        <v>54</v>
      </c>
      <c r="E59" s="61" t="s">
        <v>54</v>
      </c>
      <c r="F59" s="62" t="s">
        <v>54</v>
      </c>
      <c r="G59" s="63" t="s">
        <v>54</v>
      </c>
      <c r="H59" s="64"/>
      <c r="I59" s="65" t="s">
        <v>62</v>
      </c>
      <c r="J59" s="61" t="s">
        <v>54</v>
      </c>
      <c r="K59" s="61" t="s">
        <v>54</v>
      </c>
      <c r="L59" s="62" t="s">
        <v>54</v>
      </c>
      <c r="M59" s="66" t="s">
        <v>54</v>
      </c>
      <c r="N59" s="67"/>
      <c r="O59" s="68" t="s">
        <v>54</v>
      </c>
      <c r="P59" s="69" t="str">
        <f t="shared" si="0"/>
        <v/>
      </c>
      <c r="Q59" s="70" t="s">
        <v>54</v>
      </c>
      <c r="R59" s="70" t="s">
        <v>54</v>
      </c>
      <c r="S59" s="71" t="s">
        <v>54</v>
      </c>
      <c r="T59" s="1"/>
      <c r="U59" s="1"/>
    </row>
    <row r="60" spans="1:21" ht="15" x14ac:dyDescent="0.25">
      <c r="A60" s="58" t="s">
        <v>54</v>
      </c>
      <c r="B60" s="59" t="s">
        <v>54</v>
      </c>
      <c r="C60" s="60" t="s">
        <v>62</v>
      </c>
      <c r="D60" s="61" t="s">
        <v>54</v>
      </c>
      <c r="E60" s="61" t="s">
        <v>54</v>
      </c>
      <c r="F60" s="62" t="s">
        <v>54</v>
      </c>
      <c r="G60" s="63" t="s">
        <v>54</v>
      </c>
      <c r="H60" s="64"/>
      <c r="I60" s="65" t="s">
        <v>62</v>
      </c>
      <c r="J60" s="61" t="s">
        <v>54</v>
      </c>
      <c r="K60" s="61" t="s">
        <v>54</v>
      </c>
      <c r="L60" s="62" t="s">
        <v>54</v>
      </c>
      <c r="M60" s="66" t="s">
        <v>54</v>
      </c>
      <c r="N60" s="67"/>
      <c r="O60" s="68" t="s">
        <v>54</v>
      </c>
      <c r="P60" s="69" t="str">
        <f t="shared" si="0"/>
        <v/>
      </c>
      <c r="Q60" s="70" t="s">
        <v>54</v>
      </c>
      <c r="R60" s="70" t="s">
        <v>54</v>
      </c>
      <c r="S60" s="71" t="s">
        <v>54</v>
      </c>
      <c r="T60" s="1"/>
      <c r="U60" s="1"/>
    </row>
    <row r="61" spans="1:21" ht="15" x14ac:dyDescent="0.25">
      <c r="A61" s="58" t="s">
        <v>54</v>
      </c>
      <c r="B61" s="59" t="s">
        <v>54</v>
      </c>
      <c r="C61" s="60" t="s">
        <v>62</v>
      </c>
      <c r="D61" s="61" t="s">
        <v>54</v>
      </c>
      <c r="E61" s="61" t="s">
        <v>54</v>
      </c>
      <c r="F61" s="62" t="s">
        <v>54</v>
      </c>
      <c r="G61" s="63" t="s">
        <v>54</v>
      </c>
      <c r="H61" s="64"/>
      <c r="I61" s="65" t="s">
        <v>62</v>
      </c>
      <c r="J61" s="61" t="s">
        <v>54</v>
      </c>
      <c r="K61" s="61" t="s">
        <v>54</v>
      </c>
      <c r="L61" s="62" t="s">
        <v>54</v>
      </c>
      <c r="M61" s="66" t="s">
        <v>54</v>
      </c>
      <c r="N61" s="67"/>
      <c r="O61" s="68" t="s">
        <v>54</v>
      </c>
      <c r="P61" s="69" t="str">
        <f t="shared" si="0"/>
        <v/>
      </c>
      <c r="Q61" s="70" t="s">
        <v>54</v>
      </c>
      <c r="R61" s="70" t="s">
        <v>54</v>
      </c>
      <c r="S61" s="71" t="s">
        <v>54</v>
      </c>
      <c r="T61" s="1"/>
      <c r="U61" s="1"/>
    </row>
    <row r="62" spans="1:21" ht="15" x14ac:dyDescent="0.25">
      <c r="A62" s="58" t="s">
        <v>54</v>
      </c>
      <c r="B62" s="59" t="s">
        <v>54</v>
      </c>
      <c r="C62" s="60" t="s">
        <v>62</v>
      </c>
      <c r="D62" s="61" t="s">
        <v>54</v>
      </c>
      <c r="E62" s="61" t="s">
        <v>54</v>
      </c>
      <c r="F62" s="62" t="s">
        <v>54</v>
      </c>
      <c r="G62" s="63" t="s">
        <v>54</v>
      </c>
      <c r="H62" s="64"/>
      <c r="I62" s="65" t="s">
        <v>62</v>
      </c>
      <c r="J62" s="61" t="s">
        <v>54</v>
      </c>
      <c r="K62" s="61" t="s">
        <v>54</v>
      </c>
      <c r="L62" s="62" t="s">
        <v>54</v>
      </c>
      <c r="M62" s="66" t="s">
        <v>54</v>
      </c>
      <c r="N62" s="67"/>
      <c r="O62" s="68" t="s">
        <v>54</v>
      </c>
      <c r="P62" s="69" t="str">
        <f t="shared" si="0"/>
        <v/>
      </c>
      <c r="Q62" s="70" t="s">
        <v>54</v>
      </c>
      <c r="R62" s="70" t="s">
        <v>54</v>
      </c>
      <c r="S62" s="71" t="s">
        <v>54</v>
      </c>
      <c r="T62" s="1"/>
      <c r="U62" s="1"/>
    </row>
    <row r="63" spans="1:21" ht="15" x14ac:dyDescent="0.25">
      <c r="A63" s="58" t="s">
        <v>54</v>
      </c>
      <c r="B63" s="59" t="s">
        <v>54</v>
      </c>
      <c r="C63" s="60" t="s">
        <v>62</v>
      </c>
      <c r="D63" s="61" t="s">
        <v>54</v>
      </c>
      <c r="E63" s="61" t="s">
        <v>54</v>
      </c>
      <c r="F63" s="62" t="s">
        <v>54</v>
      </c>
      <c r="G63" s="63" t="s">
        <v>54</v>
      </c>
      <c r="H63" s="64"/>
      <c r="I63" s="65" t="s">
        <v>62</v>
      </c>
      <c r="J63" s="61" t="s">
        <v>54</v>
      </c>
      <c r="K63" s="61" t="s">
        <v>54</v>
      </c>
      <c r="L63" s="62" t="s">
        <v>54</v>
      </c>
      <c r="M63" s="66" t="s">
        <v>54</v>
      </c>
      <c r="N63" s="67"/>
      <c r="O63" s="68" t="s">
        <v>54</v>
      </c>
      <c r="P63" s="69" t="str">
        <f t="shared" si="0"/>
        <v/>
      </c>
      <c r="Q63" s="70" t="s">
        <v>54</v>
      </c>
      <c r="R63" s="70" t="s">
        <v>54</v>
      </c>
      <c r="S63" s="71" t="s">
        <v>54</v>
      </c>
      <c r="T63" s="1"/>
      <c r="U63" s="1"/>
    </row>
    <row r="64" spans="1:21" ht="15" x14ac:dyDescent="0.25">
      <c r="A64" s="58" t="s">
        <v>54</v>
      </c>
      <c r="B64" s="59" t="s">
        <v>54</v>
      </c>
      <c r="C64" s="60" t="s">
        <v>62</v>
      </c>
      <c r="D64" s="61" t="s">
        <v>54</v>
      </c>
      <c r="E64" s="61" t="s">
        <v>54</v>
      </c>
      <c r="F64" s="62" t="s">
        <v>54</v>
      </c>
      <c r="G64" s="63" t="s">
        <v>54</v>
      </c>
      <c r="H64" s="64"/>
      <c r="I64" s="65" t="s">
        <v>62</v>
      </c>
      <c r="J64" s="61" t="s">
        <v>54</v>
      </c>
      <c r="K64" s="61" t="s">
        <v>54</v>
      </c>
      <c r="L64" s="62" t="s">
        <v>54</v>
      </c>
      <c r="M64" s="66" t="s">
        <v>54</v>
      </c>
      <c r="N64" s="67"/>
      <c r="O64" s="68" t="s">
        <v>54</v>
      </c>
      <c r="P64" s="69" t="str">
        <f t="shared" si="0"/>
        <v/>
      </c>
      <c r="Q64" s="70" t="s">
        <v>54</v>
      </c>
      <c r="R64" s="70" t="s">
        <v>54</v>
      </c>
      <c r="S64" s="71" t="s">
        <v>54</v>
      </c>
      <c r="T64" s="1"/>
      <c r="U64" s="1"/>
    </row>
    <row r="65" spans="1:21" ht="15" x14ac:dyDescent="0.25">
      <c r="A65" s="58" t="s">
        <v>54</v>
      </c>
      <c r="B65" s="59" t="s">
        <v>54</v>
      </c>
      <c r="C65" s="60" t="s">
        <v>62</v>
      </c>
      <c r="D65" s="61" t="s">
        <v>54</v>
      </c>
      <c r="E65" s="61" t="s">
        <v>54</v>
      </c>
      <c r="F65" s="62" t="s">
        <v>54</v>
      </c>
      <c r="G65" s="63" t="s">
        <v>54</v>
      </c>
      <c r="H65" s="64"/>
      <c r="I65" s="65" t="s">
        <v>62</v>
      </c>
      <c r="J65" s="61" t="s">
        <v>54</v>
      </c>
      <c r="K65" s="61" t="s">
        <v>54</v>
      </c>
      <c r="L65" s="62" t="s">
        <v>54</v>
      </c>
      <c r="M65" s="66" t="s">
        <v>54</v>
      </c>
      <c r="N65" s="67"/>
      <c r="O65" s="68" t="s">
        <v>54</v>
      </c>
      <c r="P65" s="69" t="str">
        <f t="shared" si="0"/>
        <v/>
      </c>
      <c r="Q65" s="70" t="s">
        <v>54</v>
      </c>
      <c r="R65" s="70" t="s">
        <v>54</v>
      </c>
      <c r="S65" s="71" t="s">
        <v>54</v>
      </c>
      <c r="T65" s="1"/>
      <c r="U65" s="1"/>
    </row>
    <row r="66" spans="1:21" ht="15" x14ac:dyDescent="0.25">
      <c r="A66" s="58" t="s">
        <v>54</v>
      </c>
      <c r="B66" s="59" t="s">
        <v>54</v>
      </c>
      <c r="C66" s="60" t="s">
        <v>62</v>
      </c>
      <c r="D66" s="61" t="s">
        <v>54</v>
      </c>
      <c r="E66" s="61" t="s">
        <v>54</v>
      </c>
      <c r="F66" s="62" t="s">
        <v>54</v>
      </c>
      <c r="G66" s="63" t="s">
        <v>54</v>
      </c>
      <c r="H66" s="64"/>
      <c r="I66" s="65" t="s">
        <v>62</v>
      </c>
      <c r="J66" s="61" t="s">
        <v>54</v>
      </c>
      <c r="K66" s="61" t="s">
        <v>54</v>
      </c>
      <c r="L66" s="62" t="s">
        <v>54</v>
      </c>
      <c r="M66" s="66" t="s">
        <v>54</v>
      </c>
      <c r="N66" s="67"/>
      <c r="O66" s="68" t="s">
        <v>54</v>
      </c>
      <c r="P66" s="69" t="str">
        <f t="shared" si="0"/>
        <v/>
      </c>
      <c r="Q66" s="70" t="s">
        <v>54</v>
      </c>
      <c r="R66" s="70" t="s">
        <v>54</v>
      </c>
      <c r="S66" s="71" t="s">
        <v>54</v>
      </c>
      <c r="T66" s="1"/>
      <c r="U66" s="1"/>
    </row>
    <row r="67" spans="1:21" ht="15" x14ac:dyDescent="0.25">
      <c r="A67" s="58" t="s">
        <v>54</v>
      </c>
      <c r="B67" s="59" t="s">
        <v>54</v>
      </c>
      <c r="C67" s="60" t="s">
        <v>62</v>
      </c>
      <c r="D67" s="61" t="s">
        <v>54</v>
      </c>
      <c r="E67" s="61" t="s">
        <v>54</v>
      </c>
      <c r="F67" s="62" t="s">
        <v>54</v>
      </c>
      <c r="G67" s="63" t="s">
        <v>54</v>
      </c>
      <c r="H67" s="64"/>
      <c r="I67" s="65" t="s">
        <v>62</v>
      </c>
      <c r="J67" s="61" t="s">
        <v>54</v>
      </c>
      <c r="K67" s="61" t="s">
        <v>54</v>
      </c>
      <c r="L67" s="62" t="s">
        <v>54</v>
      </c>
      <c r="M67" s="66" t="s">
        <v>54</v>
      </c>
      <c r="N67" s="67"/>
      <c r="O67" s="68" t="s">
        <v>54</v>
      </c>
      <c r="P67" s="69" t="str">
        <f t="shared" si="0"/>
        <v/>
      </c>
      <c r="Q67" s="70" t="s">
        <v>54</v>
      </c>
      <c r="R67" s="70" t="s">
        <v>54</v>
      </c>
      <c r="S67" s="71" t="s">
        <v>54</v>
      </c>
      <c r="T67" s="1"/>
      <c r="U67" s="1"/>
    </row>
    <row r="68" spans="1:21" ht="15" x14ac:dyDescent="0.25">
      <c r="A68" s="58" t="s">
        <v>54</v>
      </c>
      <c r="B68" s="59" t="s">
        <v>54</v>
      </c>
      <c r="C68" s="60" t="s">
        <v>62</v>
      </c>
      <c r="D68" s="61" t="s">
        <v>54</v>
      </c>
      <c r="E68" s="61" t="s">
        <v>54</v>
      </c>
      <c r="F68" s="62" t="s">
        <v>54</v>
      </c>
      <c r="G68" s="63" t="s">
        <v>54</v>
      </c>
      <c r="H68" s="64"/>
      <c r="I68" s="65" t="s">
        <v>62</v>
      </c>
      <c r="J68" s="61" t="s">
        <v>54</v>
      </c>
      <c r="K68" s="61" t="s">
        <v>54</v>
      </c>
      <c r="L68" s="62" t="s">
        <v>54</v>
      </c>
      <c r="M68" s="66" t="s">
        <v>54</v>
      </c>
      <c r="N68" s="67"/>
      <c r="O68" s="68" t="s">
        <v>54</v>
      </c>
      <c r="P68" s="69" t="str">
        <f t="shared" si="0"/>
        <v/>
      </c>
      <c r="Q68" s="70" t="s">
        <v>54</v>
      </c>
      <c r="R68" s="70" t="s">
        <v>54</v>
      </c>
      <c r="S68" s="71" t="s">
        <v>54</v>
      </c>
      <c r="T68" s="1"/>
      <c r="U68" s="1"/>
    </row>
    <row r="69" spans="1:21" ht="15" x14ac:dyDescent="0.25">
      <c r="A69" s="58" t="s">
        <v>54</v>
      </c>
      <c r="B69" s="59" t="s">
        <v>54</v>
      </c>
      <c r="C69" s="60" t="s">
        <v>62</v>
      </c>
      <c r="D69" s="61" t="s">
        <v>54</v>
      </c>
      <c r="E69" s="61" t="s">
        <v>54</v>
      </c>
      <c r="F69" s="62" t="s">
        <v>54</v>
      </c>
      <c r="G69" s="63" t="s">
        <v>54</v>
      </c>
      <c r="H69" s="64"/>
      <c r="I69" s="65" t="s">
        <v>62</v>
      </c>
      <c r="J69" s="61" t="s">
        <v>54</v>
      </c>
      <c r="K69" s="61" t="s">
        <v>54</v>
      </c>
      <c r="L69" s="62" t="s">
        <v>54</v>
      </c>
      <c r="M69" s="66" t="s">
        <v>54</v>
      </c>
      <c r="N69" s="67"/>
      <c r="O69" s="68" t="s">
        <v>54</v>
      </c>
      <c r="P69" s="69" t="str">
        <f t="shared" si="0"/>
        <v/>
      </c>
      <c r="Q69" s="70" t="s">
        <v>54</v>
      </c>
      <c r="R69" s="70" t="s">
        <v>54</v>
      </c>
      <c r="S69" s="71" t="s">
        <v>54</v>
      </c>
      <c r="T69" s="1"/>
      <c r="U69" s="1"/>
    </row>
    <row r="70" spans="1:21" ht="15" x14ac:dyDescent="0.25">
      <c r="A70" s="58" t="s">
        <v>54</v>
      </c>
      <c r="B70" s="59" t="s">
        <v>54</v>
      </c>
      <c r="C70" s="60" t="s">
        <v>62</v>
      </c>
      <c r="D70" s="61" t="s">
        <v>54</v>
      </c>
      <c r="E70" s="61" t="s">
        <v>54</v>
      </c>
      <c r="F70" s="62" t="s">
        <v>54</v>
      </c>
      <c r="G70" s="63" t="s">
        <v>54</v>
      </c>
      <c r="H70" s="64"/>
      <c r="I70" s="65" t="s">
        <v>62</v>
      </c>
      <c r="J70" s="61" t="s">
        <v>54</v>
      </c>
      <c r="K70" s="61" t="s">
        <v>54</v>
      </c>
      <c r="L70" s="62" t="s">
        <v>54</v>
      </c>
      <c r="M70" s="66" t="s">
        <v>54</v>
      </c>
      <c r="N70" s="67"/>
      <c r="O70" s="68" t="s">
        <v>54</v>
      </c>
      <c r="P70" s="69" t="str">
        <f t="shared" si="0"/>
        <v/>
      </c>
      <c r="Q70" s="70" t="s">
        <v>54</v>
      </c>
      <c r="R70" s="70" t="s">
        <v>54</v>
      </c>
      <c r="S70" s="71" t="s">
        <v>54</v>
      </c>
      <c r="T70" s="1"/>
      <c r="U70" s="1"/>
    </row>
    <row r="71" spans="1:21" ht="15" x14ac:dyDescent="0.25">
      <c r="A71" s="58" t="s">
        <v>54</v>
      </c>
      <c r="B71" s="59" t="s">
        <v>54</v>
      </c>
      <c r="C71" s="60" t="s">
        <v>62</v>
      </c>
      <c r="D71" s="61" t="s">
        <v>54</v>
      </c>
      <c r="E71" s="61" t="s">
        <v>54</v>
      </c>
      <c r="F71" s="62" t="s">
        <v>54</v>
      </c>
      <c r="G71" s="63" t="s">
        <v>54</v>
      </c>
      <c r="H71" s="64"/>
      <c r="I71" s="65" t="s">
        <v>62</v>
      </c>
      <c r="J71" s="61" t="s">
        <v>54</v>
      </c>
      <c r="K71" s="61" t="s">
        <v>54</v>
      </c>
      <c r="L71" s="62" t="s">
        <v>54</v>
      </c>
      <c r="M71" s="66" t="s">
        <v>54</v>
      </c>
      <c r="N71" s="67"/>
      <c r="O71" s="68" t="s">
        <v>54</v>
      </c>
      <c r="P71" s="69" t="str">
        <f t="shared" si="0"/>
        <v/>
      </c>
      <c r="Q71" s="70" t="s">
        <v>54</v>
      </c>
      <c r="R71" s="70" t="s">
        <v>54</v>
      </c>
      <c r="S71" s="71" t="s">
        <v>54</v>
      </c>
      <c r="T71" s="1"/>
      <c r="U71" s="1"/>
    </row>
    <row r="72" spans="1:21" ht="15" x14ac:dyDescent="0.25">
      <c r="A72" s="58" t="s">
        <v>54</v>
      </c>
      <c r="B72" s="59" t="s">
        <v>54</v>
      </c>
      <c r="C72" s="60" t="s">
        <v>62</v>
      </c>
      <c r="D72" s="61" t="s">
        <v>54</v>
      </c>
      <c r="E72" s="61" t="s">
        <v>54</v>
      </c>
      <c r="F72" s="62" t="s">
        <v>54</v>
      </c>
      <c r="G72" s="63" t="s">
        <v>54</v>
      </c>
      <c r="H72" s="64"/>
      <c r="I72" s="65" t="s">
        <v>62</v>
      </c>
      <c r="J72" s="61" t="s">
        <v>54</v>
      </c>
      <c r="K72" s="61" t="s">
        <v>54</v>
      </c>
      <c r="L72" s="62" t="s">
        <v>54</v>
      </c>
      <c r="M72" s="66" t="s">
        <v>54</v>
      </c>
      <c r="N72" s="67"/>
      <c r="O72" s="68" t="s">
        <v>54</v>
      </c>
      <c r="P72" s="69" t="str">
        <f t="shared" si="0"/>
        <v/>
      </c>
      <c r="Q72" s="70" t="s">
        <v>54</v>
      </c>
      <c r="R72" s="70" t="s">
        <v>54</v>
      </c>
      <c r="S72" s="71" t="s">
        <v>54</v>
      </c>
      <c r="T72" s="1"/>
      <c r="U72" s="1"/>
    </row>
    <row r="73" spans="1:21" ht="15" x14ac:dyDescent="0.25">
      <c r="A73" s="58" t="s">
        <v>54</v>
      </c>
      <c r="B73" s="59" t="s">
        <v>54</v>
      </c>
      <c r="C73" s="60" t="s">
        <v>62</v>
      </c>
      <c r="D73" s="61" t="s">
        <v>54</v>
      </c>
      <c r="E73" s="61" t="s">
        <v>54</v>
      </c>
      <c r="F73" s="62" t="s">
        <v>54</v>
      </c>
      <c r="G73" s="63" t="s">
        <v>54</v>
      </c>
      <c r="H73" s="64"/>
      <c r="I73" s="65" t="s">
        <v>62</v>
      </c>
      <c r="J73" s="61" t="s">
        <v>54</v>
      </c>
      <c r="K73" s="61" t="s">
        <v>54</v>
      </c>
      <c r="L73" s="62" t="s">
        <v>54</v>
      </c>
      <c r="M73" s="66" t="s">
        <v>54</v>
      </c>
      <c r="N73" s="67"/>
      <c r="O73" s="68" t="s">
        <v>54</v>
      </c>
      <c r="P73" s="69" t="str">
        <f t="shared" si="0"/>
        <v/>
      </c>
      <c r="Q73" s="70" t="s">
        <v>54</v>
      </c>
      <c r="R73" s="70" t="s">
        <v>54</v>
      </c>
      <c r="S73" s="71" t="s">
        <v>54</v>
      </c>
      <c r="T73" s="1"/>
      <c r="U73" s="1"/>
    </row>
    <row r="74" spans="1:21" ht="15" x14ac:dyDescent="0.25">
      <c r="A74" s="58" t="s">
        <v>54</v>
      </c>
      <c r="B74" s="59" t="s">
        <v>54</v>
      </c>
      <c r="C74" s="60" t="s">
        <v>62</v>
      </c>
      <c r="D74" s="61" t="s">
        <v>54</v>
      </c>
      <c r="E74" s="61" t="s">
        <v>54</v>
      </c>
      <c r="F74" s="62" t="s">
        <v>54</v>
      </c>
      <c r="G74" s="63" t="s">
        <v>54</v>
      </c>
      <c r="H74" s="64"/>
      <c r="I74" s="65" t="s">
        <v>62</v>
      </c>
      <c r="J74" s="61" t="s">
        <v>54</v>
      </c>
      <c r="K74" s="61" t="s">
        <v>54</v>
      </c>
      <c r="L74" s="62" t="s">
        <v>54</v>
      </c>
      <c r="M74" s="66" t="s">
        <v>54</v>
      </c>
      <c r="N74" s="67"/>
      <c r="O74" s="68" t="s">
        <v>54</v>
      </c>
      <c r="P74" s="69" t="str">
        <f t="shared" si="0"/>
        <v/>
      </c>
      <c r="Q74" s="70" t="s">
        <v>54</v>
      </c>
      <c r="R74" s="70" t="s">
        <v>54</v>
      </c>
      <c r="S74" s="71" t="s">
        <v>54</v>
      </c>
      <c r="T74" s="1"/>
      <c r="U74" s="1"/>
    </row>
    <row r="75" spans="1:21" ht="15" x14ac:dyDescent="0.25">
      <c r="A75" s="58" t="s">
        <v>54</v>
      </c>
      <c r="B75" s="59" t="s">
        <v>54</v>
      </c>
      <c r="C75" s="60" t="s">
        <v>62</v>
      </c>
      <c r="D75" s="61" t="s">
        <v>54</v>
      </c>
      <c r="E75" s="61" t="s">
        <v>54</v>
      </c>
      <c r="F75" s="62" t="s">
        <v>54</v>
      </c>
      <c r="G75" s="63" t="s">
        <v>54</v>
      </c>
      <c r="H75" s="64"/>
      <c r="I75" s="65" t="s">
        <v>62</v>
      </c>
      <c r="J75" s="61" t="s">
        <v>54</v>
      </c>
      <c r="K75" s="61" t="s">
        <v>54</v>
      </c>
      <c r="L75" s="62" t="s">
        <v>54</v>
      </c>
      <c r="M75" s="66" t="s">
        <v>54</v>
      </c>
      <c r="N75" s="67"/>
      <c r="O75" s="68" t="s">
        <v>54</v>
      </c>
      <c r="P75" s="69" t="str">
        <f t="shared" si="0"/>
        <v/>
      </c>
      <c r="Q75" s="70" t="s">
        <v>54</v>
      </c>
      <c r="R75" s="70" t="s">
        <v>54</v>
      </c>
      <c r="S75" s="71" t="s">
        <v>54</v>
      </c>
      <c r="T75" s="1"/>
      <c r="U75" s="1"/>
    </row>
    <row r="76" spans="1:21" ht="15" x14ac:dyDescent="0.25">
      <c r="A76" s="58" t="s">
        <v>54</v>
      </c>
      <c r="B76" s="59" t="s">
        <v>54</v>
      </c>
      <c r="C76" s="60" t="s">
        <v>62</v>
      </c>
      <c r="D76" s="61" t="s">
        <v>54</v>
      </c>
      <c r="E76" s="61" t="s">
        <v>54</v>
      </c>
      <c r="F76" s="62" t="s">
        <v>54</v>
      </c>
      <c r="G76" s="63" t="s">
        <v>54</v>
      </c>
      <c r="H76" s="64"/>
      <c r="I76" s="65" t="s">
        <v>62</v>
      </c>
      <c r="J76" s="61" t="s">
        <v>54</v>
      </c>
      <c r="K76" s="61" t="s">
        <v>54</v>
      </c>
      <c r="L76" s="62" t="s">
        <v>54</v>
      </c>
      <c r="M76" s="66" t="s">
        <v>54</v>
      </c>
      <c r="N76" s="67"/>
      <c r="O76" s="68" t="s">
        <v>54</v>
      </c>
      <c r="P76" s="69" t="str">
        <f t="shared" si="0"/>
        <v/>
      </c>
      <c r="Q76" s="70" t="s">
        <v>54</v>
      </c>
      <c r="R76" s="70" t="s">
        <v>54</v>
      </c>
      <c r="S76" s="71" t="s">
        <v>54</v>
      </c>
      <c r="T76" s="1"/>
      <c r="U76" s="1"/>
    </row>
    <row r="77" spans="1:21" ht="15" x14ac:dyDescent="0.25">
      <c r="A77" s="58" t="s">
        <v>54</v>
      </c>
      <c r="B77" s="59" t="s">
        <v>54</v>
      </c>
      <c r="C77" s="60" t="s">
        <v>62</v>
      </c>
      <c r="D77" s="61" t="s">
        <v>54</v>
      </c>
      <c r="E77" s="61" t="s">
        <v>54</v>
      </c>
      <c r="F77" s="62" t="s">
        <v>54</v>
      </c>
      <c r="G77" s="63" t="s">
        <v>54</v>
      </c>
      <c r="H77" s="64"/>
      <c r="I77" s="65" t="s">
        <v>62</v>
      </c>
      <c r="J77" s="61" t="s">
        <v>54</v>
      </c>
      <c r="K77" s="61" t="s">
        <v>54</v>
      </c>
      <c r="L77" s="62" t="s">
        <v>54</v>
      </c>
      <c r="M77" s="66" t="s">
        <v>54</v>
      </c>
      <c r="N77" s="67"/>
      <c r="O77" s="68" t="s">
        <v>54</v>
      </c>
      <c r="P77" s="69" t="str">
        <f t="shared" si="0"/>
        <v/>
      </c>
      <c r="Q77" s="70" t="s">
        <v>54</v>
      </c>
      <c r="R77" s="70" t="s">
        <v>54</v>
      </c>
      <c r="S77" s="71" t="s">
        <v>54</v>
      </c>
      <c r="T77" s="1"/>
      <c r="U77" s="1"/>
    </row>
    <row r="78" spans="1:21" ht="15" x14ac:dyDescent="0.25">
      <c r="A78" s="58" t="s">
        <v>54</v>
      </c>
      <c r="B78" s="59" t="s">
        <v>54</v>
      </c>
      <c r="C78" s="60" t="s">
        <v>62</v>
      </c>
      <c r="D78" s="61" t="s">
        <v>54</v>
      </c>
      <c r="E78" s="61" t="s">
        <v>54</v>
      </c>
      <c r="F78" s="62" t="s">
        <v>54</v>
      </c>
      <c r="G78" s="63" t="s">
        <v>54</v>
      </c>
      <c r="H78" s="64"/>
      <c r="I78" s="65" t="s">
        <v>62</v>
      </c>
      <c r="J78" s="61" t="s">
        <v>54</v>
      </c>
      <c r="K78" s="61" t="s">
        <v>54</v>
      </c>
      <c r="L78" s="62" t="s">
        <v>54</v>
      </c>
      <c r="M78" s="66" t="s">
        <v>54</v>
      </c>
      <c r="N78" s="67"/>
      <c r="O78" s="68" t="s">
        <v>54</v>
      </c>
      <c r="P78" s="69" t="str">
        <f t="shared" si="0"/>
        <v/>
      </c>
      <c r="Q78" s="70" t="s">
        <v>54</v>
      </c>
      <c r="R78" s="70" t="s">
        <v>54</v>
      </c>
      <c r="S78" s="71" t="s">
        <v>54</v>
      </c>
      <c r="T78" s="1"/>
      <c r="U78" s="1"/>
    </row>
    <row r="79" spans="1:21" ht="15" x14ac:dyDescent="0.25">
      <c r="A79" s="58" t="s">
        <v>54</v>
      </c>
      <c r="B79" s="59" t="s">
        <v>54</v>
      </c>
      <c r="C79" s="60" t="s">
        <v>62</v>
      </c>
      <c r="D79" s="61" t="s">
        <v>54</v>
      </c>
      <c r="E79" s="61" t="s">
        <v>54</v>
      </c>
      <c r="F79" s="62" t="s">
        <v>54</v>
      </c>
      <c r="G79" s="63" t="s">
        <v>54</v>
      </c>
      <c r="H79" s="64"/>
      <c r="I79" s="65" t="s">
        <v>62</v>
      </c>
      <c r="J79" s="61" t="s">
        <v>54</v>
      </c>
      <c r="K79" s="61" t="s">
        <v>54</v>
      </c>
      <c r="L79" s="62" t="s">
        <v>54</v>
      </c>
      <c r="M79" s="66" t="s">
        <v>54</v>
      </c>
      <c r="N79" s="67"/>
      <c r="O79" s="68" t="s">
        <v>54</v>
      </c>
      <c r="P79" s="69" t="str">
        <f t="shared" si="0"/>
        <v/>
      </c>
      <c r="Q79" s="70" t="s">
        <v>54</v>
      </c>
      <c r="R79" s="70" t="s">
        <v>54</v>
      </c>
      <c r="S79" s="71" t="s">
        <v>54</v>
      </c>
      <c r="T79" s="1"/>
      <c r="U79" s="1"/>
    </row>
    <row r="80" spans="1:21" ht="15" x14ac:dyDescent="0.25">
      <c r="A80" s="58" t="s">
        <v>54</v>
      </c>
      <c r="B80" s="59" t="s">
        <v>54</v>
      </c>
      <c r="C80" s="60" t="s">
        <v>62</v>
      </c>
      <c r="D80" s="61" t="s">
        <v>54</v>
      </c>
      <c r="E80" s="61" t="s">
        <v>54</v>
      </c>
      <c r="F80" s="62" t="s">
        <v>54</v>
      </c>
      <c r="G80" s="63" t="s">
        <v>54</v>
      </c>
      <c r="H80" s="64"/>
      <c r="I80" s="65" t="s">
        <v>62</v>
      </c>
      <c r="J80" s="61" t="s">
        <v>54</v>
      </c>
      <c r="K80" s="61" t="s">
        <v>54</v>
      </c>
      <c r="L80" s="62" t="s">
        <v>54</v>
      </c>
      <c r="M80" s="66" t="s">
        <v>54</v>
      </c>
      <c r="N80" s="67"/>
      <c r="O80" s="68" t="s">
        <v>54</v>
      </c>
      <c r="P80" s="69" t="str">
        <f t="shared" si="0"/>
        <v/>
      </c>
      <c r="Q80" s="70" t="s">
        <v>54</v>
      </c>
      <c r="R80" s="70" t="s">
        <v>54</v>
      </c>
      <c r="S80" s="71" t="s">
        <v>54</v>
      </c>
      <c r="T80" s="1"/>
      <c r="U80" s="1"/>
    </row>
    <row r="81" spans="1:21" ht="15" x14ac:dyDescent="0.25">
      <c r="A81" s="58" t="s">
        <v>54</v>
      </c>
      <c r="B81" s="59" t="s">
        <v>54</v>
      </c>
      <c r="C81" s="60" t="s">
        <v>62</v>
      </c>
      <c r="D81" s="61" t="s">
        <v>54</v>
      </c>
      <c r="E81" s="61" t="s">
        <v>54</v>
      </c>
      <c r="F81" s="62" t="s">
        <v>54</v>
      </c>
      <c r="G81" s="63" t="s">
        <v>54</v>
      </c>
      <c r="H81" s="64"/>
      <c r="I81" s="65" t="s">
        <v>62</v>
      </c>
      <c r="J81" s="61" t="s">
        <v>54</v>
      </c>
      <c r="K81" s="61" t="s">
        <v>54</v>
      </c>
      <c r="L81" s="62" t="s">
        <v>54</v>
      </c>
      <c r="M81" s="66" t="s">
        <v>54</v>
      </c>
      <c r="N81" s="67"/>
      <c r="O81" s="68" t="s">
        <v>54</v>
      </c>
      <c r="P81" s="69" t="str">
        <f t="shared" si="0"/>
        <v/>
      </c>
      <c r="Q81" s="70" t="s">
        <v>54</v>
      </c>
      <c r="R81" s="70" t="s">
        <v>54</v>
      </c>
      <c r="S81" s="71" t="s">
        <v>54</v>
      </c>
      <c r="T81" s="1"/>
      <c r="U81" s="1"/>
    </row>
    <row r="82" spans="1:21" ht="15" x14ac:dyDescent="0.25">
      <c r="A82" s="58" t="s">
        <v>54</v>
      </c>
      <c r="B82" s="59" t="s">
        <v>54</v>
      </c>
      <c r="C82" s="60" t="s">
        <v>62</v>
      </c>
      <c r="D82" s="61" t="s">
        <v>54</v>
      </c>
      <c r="E82" s="61" t="s">
        <v>54</v>
      </c>
      <c r="F82" s="62" t="s">
        <v>54</v>
      </c>
      <c r="G82" s="63" t="s">
        <v>54</v>
      </c>
      <c r="H82" s="64"/>
      <c r="I82" s="65" t="s">
        <v>62</v>
      </c>
      <c r="J82" s="61" t="s">
        <v>54</v>
      </c>
      <c r="K82" s="61" t="s">
        <v>54</v>
      </c>
      <c r="L82" s="62" t="s">
        <v>54</v>
      </c>
      <c r="M82" s="66" t="s">
        <v>54</v>
      </c>
      <c r="N82" s="67"/>
      <c r="O82" s="68" t="s">
        <v>54</v>
      </c>
      <c r="P82" s="69" t="str">
        <f t="shared" si="0"/>
        <v/>
      </c>
      <c r="Q82" s="70" t="s">
        <v>54</v>
      </c>
      <c r="R82" s="70" t="s">
        <v>54</v>
      </c>
      <c r="S82" s="71" t="s">
        <v>54</v>
      </c>
      <c r="T82" s="1"/>
      <c r="U82" s="1"/>
    </row>
    <row r="83" spans="1:21" ht="15" x14ac:dyDescent="0.25">
      <c r="A83" s="58" t="s">
        <v>54</v>
      </c>
      <c r="B83" s="59" t="s">
        <v>54</v>
      </c>
      <c r="C83" s="60" t="s">
        <v>62</v>
      </c>
      <c r="D83" s="61" t="s">
        <v>54</v>
      </c>
      <c r="E83" s="61" t="s">
        <v>54</v>
      </c>
      <c r="F83" s="62" t="s">
        <v>54</v>
      </c>
      <c r="G83" s="63" t="s">
        <v>54</v>
      </c>
      <c r="H83" s="64"/>
      <c r="I83" s="65" t="s">
        <v>62</v>
      </c>
      <c r="J83" s="61" t="s">
        <v>54</v>
      </c>
      <c r="K83" s="61" t="s">
        <v>54</v>
      </c>
      <c r="L83" s="62" t="s">
        <v>54</v>
      </c>
      <c r="M83" s="66" t="s">
        <v>54</v>
      </c>
      <c r="N83" s="67"/>
      <c r="O83" s="68" t="s">
        <v>54</v>
      </c>
      <c r="P83" s="69" t="str">
        <f t="shared" si="0"/>
        <v/>
      </c>
      <c r="Q83" s="70" t="s">
        <v>54</v>
      </c>
      <c r="R83" s="70" t="s">
        <v>54</v>
      </c>
      <c r="S83" s="71" t="s">
        <v>54</v>
      </c>
      <c r="T83" s="1"/>
      <c r="U83" s="1"/>
    </row>
    <row r="84" spans="1:21" ht="15" x14ac:dyDescent="0.25">
      <c r="A84" s="58" t="s">
        <v>54</v>
      </c>
      <c r="B84" s="59" t="s">
        <v>54</v>
      </c>
      <c r="C84" s="60" t="s">
        <v>62</v>
      </c>
      <c r="D84" s="61" t="s">
        <v>54</v>
      </c>
      <c r="E84" s="61" t="s">
        <v>54</v>
      </c>
      <c r="F84" s="62" t="s">
        <v>54</v>
      </c>
      <c r="G84" s="63" t="s">
        <v>54</v>
      </c>
      <c r="H84" s="64"/>
      <c r="I84" s="65" t="s">
        <v>62</v>
      </c>
      <c r="J84" s="61" t="s">
        <v>54</v>
      </c>
      <c r="K84" s="61" t="s">
        <v>54</v>
      </c>
      <c r="L84" s="62" t="s">
        <v>54</v>
      </c>
      <c r="M84" s="66" t="s">
        <v>54</v>
      </c>
      <c r="N84" s="67"/>
      <c r="O84" s="68" t="s">
        <v>54</v>
      </c>
      <c r="P84" s="69" t="str">
        <f t="shared" si="0"/>
        <v/>
      </c>
      <c r="Q84" s="70" t="s">
        <v>54</v>
      </c>
      <c r="R84" s="70" t="s">
        <v>54</v>
      </c>
      <c r="S84" s="71" t="s">
        <v>54</v>
      </c>
      <c r="T84" s="1"/>
      <c r="U84" s="1"/>
    </row>
    <row r="85" spans="1:21" ht="15" x14ac:dyDescent="0.25">
      <c r="A85" s="58" t="s">
        <v>54</v>
      </c>
      <c r="B85" s="59" t="s">
        <v>54</v>
      </c>
      <c r="C85" s="60" t="s">
        <v>62</v>
      </c>
      <c r="D85" s="61" t="s">
        <v>54</v>
      </c>
      <c r="E85" s="61" t="s">
        <v>54</v>
      </c>
      <c r="F85" s="62" t="s">
        <v>54</v>
      </c>
      <c r="G85" s="63" t="s">
        <v>54</v>
      </c>
      <c r="H85" s="64"/>
      <c r="I85" s="65" t="s">
        <v>62</v>
      </c>
      <c r="J85" s="61" t="s">
        <v>54</v>
      </c>
      <c r="K85" s="61" t="s">
        <v>54</v>
      </c>
      <c r="L85" s="62" t="s">
        <v>54</v>
      </c>
      <c r="M85" s="66" t="s">
        <v>54</v>
      </c>
      <c r="N85" s="67"/>
      <c r="O85" s="68" t="s">
        <v>54</v>
      </c>
      <c r="P85" s="69" t="str">
        <f t="shared" si="0"/>
        <v/>
      </c>
      <c r="Q85" s="70" t="s">
        <v>54</v>
      </c>
      <c r="R85" s="70" t="s">
        <v>54</v>
      </c>
      <c r="S85" s="71" t="s">
        <v>54</v>
      </c>
      <c r="T85" s="1"/>
      <c r="U85" s="1"/>
    </row>
    <row r="86" spans="1:21" ht="15" x14ac:dyDescent="0.25">
      <c r="A86" s="58" t="s">
        <v>54</v>
      </c>
      <c r="B86" s="59" t="s">
        <v>54</v>
      </c>
      <c r="C86" s="60" t="s">
        <v>62</v>
      </c>
      <c r="D86" s="61" t="s">
        <v>54</v>
      </c>
      <c r="E86" s="61" t="s">
        <v>54</v>
      </c>
      <c r="F86" s="62" t="s">
        <v>54</v>
      </c>
      <c r="G86" s="63" t="s">
        <v>54</v>
      </c>
      <c r="H86" s="64"/>
      <c r="I86" s="65" t="s">
        <v>62</v>
      </c>
      <c r="J86" s="61" t="s">
        <v>54</v>
      </c>
      <c r="K86" s="61" t="s">
        <v>54</v>
      </c>
      <c r="L86" s="62" t="s">
        <v>54</v>
      </c>
      <c r="M86" s="66" t="s">
        <v>54</v>
      </c>
      <c r="N86" s="67"/>
      <c r="O86" s="68" t="s">
        <v>54</v>
      </c>
      <c r="P86" s="69" t="str">
        <f t="shared" si="0"/>
        <v/>
      </c>
      <c r="Q86" s="70" t="s">
        <v>54</v>
      </c>
      <c r="R86" s="70" t="s">
        <v>54</v>
      </c>
      <c r="S86" s="71" t="s">
        <v>54</v>
      </c>
      <c r="T86" s="1"/>
      <c r="U86" s="1"/>
    </row>
    <row r="87" spans="1:21" ht="15" x14ac:dyDescent="0.25">
      <c r="A87" s="58" t="s">
        <v>54</v>
      </c>
      <c r="B87" s="59" t="s">
        <v>54</v>
      </c>
      <c r="C87" s="60" t="s">
        <v>62</v>
      </c>
      <c r="D87" s="61" t="s">
        <v>54</v>
      </c>
      <c r="E87" s="61" t="s">
        <v>54</v>
      </c>
      <c r="F87" s="62" t="s">
        <v>54</v>
      </c>
      <c r="G87" s="63" t="s">
        <v>54</v>
      </c>
      <c r="H87" s="64"/>
      <c r="I87" s="65" t="s">
        <v>62</v>
      </c>
      <c r="J87" s="61" t="s">
        <v>54</v>
      </c>
      <c r="K87" s="61" t="s">
        <v>54</v>
      </c>
      <c r="L87" s="62" t="s">
        <v>54</v>
      </c>
      <c r="M87" s="66" t="s">
        <v>54</v>
      </c>
      <c r="N87" s="67"/>
      <c r="O87" s="68" t="s">
        <v>54</v>
      </c>
      <c r="P87" s="69" t="str">
        <f t="shared" si="0"/>
        <v/>
      </c>
      <c r="Q87" s="70" t="s">
        <v>54</v>
      </c>
      <c r="R87" s="70" t="s">
        <v>54</v>
      </c>
      <c r="S87" s="71" t="s">
        <v>54</v>
      </c>
      <c r="T87" s="1"/>
      <c r="U87" s="1"/>
    </row>
    <row r="88" spans="1:21" ht="15" x14ac:dyDescent="0.25">
      <c r="A88" s="58" t="s">
        <v>54</v>
      </c>
      <c r="B88" s="59" t="s">
        <v>54</v>
      </c>
      <c r="C88" s="60" t="s">
        <v>62</v>
      </c>
      <c r="D88" s="61" t="s">
        <v>54</v>
      </c>
      <c r="E88" s="61" t="s">
        <v>54</v>
      </c>
      <c r="F88" s="62" t="s">
        <v>54</v>
      </c>
      <c r="G88" s="63" t="s">
        <v>54</v>
      </c>
      <c r="H88" s="64"/>
      <c r="I88" s="65" t="s">
        <v>62</v>
      </c>
      <c r="J88" s="61" t="s">
        <v>54</v>
      </c>
      <c r="K88" s="61" t="s">
        <v>54</v>
      </c>
      <c r="L88" s="62" t="s">
        <v>54</v>
      </c>
      <c r="M88" s="66" t="s">
        <v>54</v>
      </c>
      <c r="N88" s="67"/>
      <c r="O88" s="68" t="s">
        <v>54</v>
      </c>
      <c r="P88" s="69" t="str">
        <f t="shared" si="0"/>
        <v/>
      </c>
      <c r="Q88" s="70" t="s">
        <v>54</v>
      </c>
      <c r="R88" s="70" t="s">
        <v>54</v>
      </c>
      <c r="S88" s="71" t="s">
        <v>54</v>
      </c>
      <c r="T88" s="1"/>
      <c r="U88" s="1"/>
    </row>
    <row r="89" spans="1:21" ht="15" x14ac:dyDescent="0.25">
      <c r="A89" s="58" t="s">
        <v>54</v>
      </c>
      <c r="B89" s="59" t="s">
        <v>54</v>
      </c>
      <c r="C89" s="60" t="s">
        <v>62</v>
      </c>
      <c r="D89" s="61" t="s">
        <v>54</v>
      </c>
      <c r="E89" s="61" t="s">
        <v>54</v>
      </c>
      <c r="F89" s="62" t="s">
        <v>54</v>
      </c>
      <c r="G89" s="63" t="s">
        <v>54</v>
      </c>
      <c r="H89" s="64"/>
      <c r="I89" s="65" t="s">
        <v>62</v>
      </c>
      <c r="J89" s="61" t="s">
        <v>54</v>
      </c>
      <c r="K89" s="61" t="s">
        <v>54</v>
      </c>
      <c r="L89" s="62" t="s">
        <v>54</v>
      </c>
      <c r="M89" s="66" t="s">
        <v>54</v>
      </c>
      <c r="N89" s="67"/>
      <c r="O89" s="68" t="s">
        <v>54</v>
      </c>
      <c r="P89" s="69" t="str">
        <f t="shared" ref="P89:P94" si="1">IF(OR(D89="",D89="-",J89="",J89="-"),"",D89-J89)</f>
        <v/>
      </c>
      <c r="Q89" s="70" t="s">
        <v>54</v>
      </c>
      <c r="R89" s="70" t="s">
        <v>54</v>
      </c>
      <c r="S89" s="71" t="s">
        <v>54</v>
      </c>
      <c r="T89" s="1"/>
      <c r="U89" s="1"/>
    </row>
    <row r="90" spans="1:21" ht="15" x14ac:dyDescent="0.25">
      <c r="A90" s="58" t="s">
        <v>54</v>
      </c>
      <c r="B90" s="59" t="s">
        <v>54</v>
      </c>
      <c r="C90" s="60" t="s">
        <v>62</v>
      </c>
      <c r="D90" s="61" t="s">
        <v>54</v>
      </c>
      <c r="E90" s="61" t="s">
        <v>54</v>
      </c>
      <c r="F90" s="62" t="s">
        <v>54</v>
      </c>
      <c r="G90" s="63" t="s">
        <v>54</v>
      </c>
      <c r="H90" s="64"/>
      <c r="I90" s="65" t="s">
        <v>62</v>
      </c>
      <c r="J90" s="61" t="s">
        <v>54</v>
      </c>
      <c r="K90" s="61" t="s">
        <v>54</v>
      </c>
      <c r="L90" s="62" t="s">
        <v>54</v>
      </c>
      <c r="M90" s="66" t="s">
        <v>54</v>
      </c>
      <c r="N90" s="67"/>
      <c r="O90" s="68" t="s">
        <v>54</v>
      </c>
      <c r="P90" s="69" t="str">
        <f t="shared" si="1"/>
        <v/>
      </c>
      <c r="Q90" s="70" t="s">
        <v>54</v>
      </c>
      <c r="R90" s="70" t="s">
        <v>54</v>
      </c>
      <c r="S90" s="71" t="s">
        <v>54</v>
      </c>
      <c r="T90" s="1"/>
      <c r="U90" s="1"/>
    </row>
    <row r="91" spans="1:21" ht="15" x14ac:dyDescent="0.25">
      <c r="A91" s="58" t="s">
        <v>54</v>
      </c>
      <c r="B91" s="59" t="s">
        <v>54</v>
      </c>
      <c r="C91" s="60" t="s">
        <v>62</v>
      </c>
      <c r="D91" s="61" t="s">
        <v>54</v>
      </c>
      <c r="E91" s="61" t="s">
        <v>54</v>
      </c>
      <c r="F91" s="62" t="s">
        <v>54</v>
      </c>
      <c r="G91" s="63" t="s">
        <v>54</v>
      </c>
      <c r="H91" s="64"/>
      <c r="I91" s="65" t="s">
        <v>62</v>
      </c>
      <c r="J91" s="61" t="s">
        <v>54</v>
      </c>
      <c r="K91" s="61" t="s">
        <v>54</v>
      </c>
      <c r="L91" s="62" t="s">
        <v>54</v>
      </c>
      <c r="M91" s="66" t="s">
        <v>54</v>
      </c>
      <c r="N91" s="67"/>
      <c r="O91" s="68" t="s">
        <v>54</v>
      </c>
      <c r="P91" s="69" t="str">
        <f t="shared" si="1"/>
        <v/>
      </c>
      <c r="Q91" s="70" t="s">
        <v>54</v>
      </c>
      <c r="R91" s="70" t="s">
        <v>54</v>
      </c>
      <c r="S91" s="71" t="s">
        <v>54</v>
      </c>
      <c r="T91" s="1"/>
      <c r="U91" s="1"/>
    </row>
    <row r="92" spans="1:21" ht="15" x14ac:dyDescent="0.25">
      <c r="A92" s="58" t="s">
        <v>54</v>
      </c>
      <c r="B92" s="59" t="s">
        <v>54</v>
      </c>
      <c r="C92" s="60" t="s">
        <v>62</v>
      </c>
      <c r="D92" s="61" t="s">
        <v>54</v>
      </c>
      <c r="E92" s="61" t="s">
        <v>54</v>
      </c>
      <c r="F92" s="62" t="s">
        <v>54</v>
      </c>
      <c r="G92" s="63" t="s">
        <v>54</v>
      </c>
      <c r="H92" s="64"/>
      <c r="I92" s="65" t="s">
        <v>62</v>
      </c>
      <c r="J92" s="61" t="s">
        <v>54</v>
      </c>
      <c r="K92" s="61" t="s">
        <v>54</v>
      </c>
      <c r="L92" s="62" t="s">
        <v>54</v>
      </c>
      <c r="M92" s="66" t="s">
        <v>54</v>
      </c>
      <c r="N92" s="67"/>
      <c r="O92" s="68" t="s">
        <v>54</v>
      </c>
      <c r="P92" s="69" t="str">
        <f t="shared" si="1"/>
        <v/>
      </c>
      <c r="Q92" s="70" t="s">
        <v>54</v>
      </c>
      <c r="R92" s="70" t="s">
        <v>54</v>
      </c>
      <c r="S92" s="71" t="s">
        <v>54</v>
      </c>
      <c r="T92" s="1"/>
      <c r="U92" s="1"/>
    </row>
    <row r="93" spans="1:21" ht="15" x14ac:dyDescent="0.25">
      <c r="A93" s="58" t="s">
        <v>54</v>
      </c>
      <c r="B93" s="59" t="s">
        <v>54</v>
      </c>
      <c r="C93" s="60" t="s">
        <v>62</v>
      </c>
      <c r="D93" s="61" t="s">
        <v>54</v>
      </c>
      <c r="E93" s="61" t="s">
        <v>54</v>
      </c>
      <c r="F93" s="62" t="s">
        <v>54</v>
      </c>
      <c r="G93" s="63" t="s">
        <v>54</v>
      </c>
      <c r="H93" s="64"/>
      <c r="I93" s="65" t="s">
        <v>62</v>
      </c>
      <c r="J93" s="61" t="s">
        <v>54</v>
      </c>
      <c r="K93" s="61" t="s">
        <v>54</v>
      </c>
      <c r="L93" s="62" t="s">
        <v>54</v>
      </c>
      <c r="M93" s="66" t="s">
        <v>54</v>
      </c>
      <c r="N93" s="67"/>
      <c r="O93" s="68" t="s">
        <v>54</v>
      </c>
      <c r="P93" s="69" t="str">
        <f t="shared" si="1"/>
        <v/>
      </c>
      <c r="Q93" s="70" t="s">
        <v>54</v>
      </c>
      <c r="R93" s="70" t="s">
        <v>54</v>
      </c>
      <c r="S93" s="71" t="s">
        <v>54</v>
      </c>
      <c r="T93" s="1"/>
      <c r="U93" s="1"/>
    </row>
    <row r="94" spans="1:21" ht="15.75" thickBot="1" x14ac:dyDescent="0.3">
      <c r="A94" s="58" t="s">
        <v>54</v>
      </c>
      <c r="B94" s="59" t="s">
        <v>54</v>
      </c>
      <c r="C94" s="60" t="s">
        <v>62</v>
      </c>
      <c r="D94" s="61" t="s">
        <v>54</v>
      </c>
      <c r="E94" s="61" t="s">
        <v>54</v>
      </c>
      <c r="F94" s="62" t="s">
        <v>54</v>
      </c>
      <c r="G94" s="63" t="s">
        <v>54</v>
      </c>
      <c r="H94" s="64"/>
      <c r="I94" s="65" t="s">
        <v>62</v>
      </c>
      <c r="J94" s="61" t="s">
        <v>54</v>
      </c>
      <c r="K94" s="61" t="s">
        <v>54</v>
      </c>
      <c r="L94" s="62" t="s">
        <v>54</v>
      </c>
      <c r="M94" s="66" t="s">
        <v>54</v>
      </c>
      <c r="N94" s="67"/>
      <c r="O94" s="68" t="s">
        <v>54</v>
      </c>
      <c r="P94" s="69" t="str">
        <f t="shared" si="1"/>
        <v/>
      </c>
      <c r="Q94" s="70" t="s">
        <v>54</v>
      </c>
      <c r="R94" s="70" t="s">
        <v>54</v>
      </c>
      <c r="S94" s="71" t="s">
        <v>54</v>
      </c>
      <c r="T94" s="1"/>
      <c r="U94" s="1"/>
    </row>
    <row r="95" spans="1:21" ht="15" x14ac:dyDescent="0.25">
      <c r="A95" s="73" t="s">
        <v>92</v>
      </c>
      <c r="B95" s="74">
        <f>IF(SUM(B25:B94)=0,"-",AVERAGE(B25:B94))</f>
        <v>24</v>
      </c>
      <c r="C95" s="75" t="s">
        <v>62</v>
      </c>
      <c r="D95" s="76">
        <f>IF(SUM(D25:D94)=0,0,AVERAGE(D25:D94))</f>
        <v>63.370758565266925</v>
      </c>
      <c r="E95" s="76">
        <f>IF(SUM(E25:E94)=0,"-",AVERAGE(E25:E94))</f>
        <v>5.5</v>
      </c>
      <c r="F95" s="77">
        <f>IF(SUM(F25:F94)=0,"-",AVERAGE(F25:F94))</f>
        <v>5.0950602213541663</v>
      </c>
      <c r="G95" s="78">
        <f>IF(SUM(G25:G94)=0,"-",AVERAGE(G25:G94))</f>
        <v>5.1893961588541666</v>
      </c>
      <c r="H95" s="77"/>
      <c r="I95" s="79" t="s">
        <v>62</v>
      </c>
      <c r="J95" s="76">
        <f>IF(SUM(J25:J94)=0,0,AVERAGE(J25:J94))</f>
        <v>51.797387313842769</v>
      </c>
      <c r="K95" s="76">
        <f>IF(SUM(K25:K94)=0,"-",AVERAGE(K25:K94))</f>
        <v>4.2001334826151524</v>
      </c>
      <c r="L95" s="77">
        <f>IF(SUM(L25:L94)=0,"-",AVERAGE(L25:L94))</f>
        <v>4.7524658203124996</v>
      </c>
      <c r="M95" s="77">
        <f>IF(SUM(M25:M94)=0,"-",AVERAGE(M25:M94))</f>
        <v>4.81390380859375</v>
      </c>
      <c r="N95" s="80"/>
      <c r="O95" s="81" t="str">
        <f>IF(SUM(O25:O94)=0,"-",AVERAGE(O25:O94))</f>
        <v>-</v>
      </c>
      <c r="P95" s="82">
        <f>IF(SUM(P25:P94)=0,"-",AVERAGE(P25:P94))</f>
        <v>11.573371251424158</v>
      </c>
      <c r="Q95" s="78">
        <f>IF(SUM(Q25:Q94)=0,"-",AVERAGE(Q25:Q94))</f>
        <v>0.34259440104166666</v>
      </c>
      <c r="R95" s="78">
        <f>IF(SUM(R25:R94)=0,"-",AVERAGE(R25:R94))</f>
        <v>0.37549235026041666</v>
      </c>
      <c r="S95" s="81">
        <f>IF(SUM(S25:S94)=0,"-",AVERAGE(S25:S94))</f>
        <v>7.4737739562988278E-2</v>
      </c>
      <c r="T95" s="1"/>
      <c r="U95" s="1"/>
    </row>
    <row r="96" spans="1:21" ht="15.75" thickBot="1" x14ac:dyDescent="0.3">
      <c r="A96" s="83" t="s">
        <v>93</v>
      </c>
      <c r="B96" s="84">
        <f>SUM(B25:B94)</f>
        <v>720</v>
      </c>
      <c r="C96" s="83"/>
      <c r="D96" s="85"/>
      <c r="E96" s="85"/>
      <c r="F96" s="86">
        <f>SUM(F25:F94)</f>
        <v>152.851806640625</v>
      </c>
      <c r="G96" s="87">
        <f>SUM(G25:G94)</f>
        <v>155.681884765625</v>
      </c>
      <c r="H96" s="88"/>
      <c r="I96" s="85"/>
      <c r="J96" s="85"/>
      <c r="K96" s="85"/>
      <c r="L96" s="89">
        <f>SUM(L25:L94)</f>
        <v>142.573974609375</v>
      </c>
      <c r="M96" s="90">
        <f>SUM(M25:M94)</f>
        <v>144.4171142578125</v>
      </c>
      <c r="N96" s="91"/>
      <c r="O96" s="92">
        <f>SUM(O25:O94)</f>
        <v>0</v>
      </c>
      <c r="P96" s="83"/>
      <c r="Q96" s="93">
        <f>SUM(Q25:Q94)</f>
        <v>10.27783203125</v>
      </c>
      <c r="R96" s="93">
        <f>SUM(R25:R94)</f>
        <v>11.2647705078125</v>
      </c>
      <c r="S96" s="92">
        <f>SUM(S25:S94)</f>
        <v>2.2421321868896484</v>
      </c>
      <c r="T96" s="1"/>
      <c r="U96" s="1"/>
    </row>
    <row r="97" spans="1:21" x14ac:dyDescent="0.2">
      <c r="A97" s="95">
        <f>70-COUNTIF(A25:A94,"")</f>
        <v>30</v>
      </c>
      <c r="B97" s="95">
        <f>COUNT(B25:B94)</f>
        <v>30</v>
      </c>
      <c r="C97" s="95">
        <f>A97-B97</f>
        <v>0</v>
      </c>
      <c r="D97" s="96" t="s">
        <v>94</v>
      </c>
      <c r="E97" s="96">
        <v>8</v>
      </c>
      <c r="F97" s="97">
        <f>AVERAGE(F48:F54)</f>
        <v>4.1891217912946432</v>
      </c>
      <c r="G97" s="98"/>
      <c r="H97" s="99"/>
      <c r="I97" s="99"/>
      <c r="J97" s="99"/>
      <c r="K97" s="99"/>
      <c r="L97" s="97">
        <f>AVERAGE(L48:L54)</f>
        <v>3.8526349748883928</v>
      </c>
      <c r="M97" s="98"/>
      <c r="N97" s="98"/>
      <c r="O97" s="98"/>
      <c r="P97" s="98"/>
      <c r="Q97" s="97">
        <f>AVERAGE(Q48:Q54)</f>
        <v>0.33648681640625</v>
      </c>
      <c r="R97" s="97"/>
      <c r="S97" s="100">
        <f>AVERAGE(S48:S54)</f>
        <v>7.2089876447405138E-2</v>
      </c>
      <c r="T97" s="98"/>
      <c r="U97" s="98"/>
    </row>
    <row r="98" spans="1:21" ht="15" x14ac:dyDescent="0.25">
      <c r="A98" s="23" t="s">
        <v>95</v>
      </c>
      <c r="B98" s="23"/>
      <c r="C98" s="23"/>
      <c r="D98" s="23"/>
      <c r="E98" s="23"/>
      <c r="F98" s="102"/>
      <c r="G98" s="102"/>
      <c r="H98" s="23"/>
      <c r="I98" s="23"/>
      <c r="J98" s="23"/>
      <c r="K98" s="23"/>
      <c r="L98" s="102"/>
      <c r="M98" s="23"/>
      <c r="N98" s="23"/>
      <c r="O98" s="23"/>
      <c r="P98" s="23"/>
      <c r="Q98" s="103">
        <v>0</v>
      </c>
      <c r="R98" s="102">
        <f>IF(R96=0,0,R97*$F$97)</f>
        <v>0</v>
      </c>
      <c r="S98" s="103">
        <v>0</v>
      </c>
      <c r="T98" s="23"/>
      <c r="U98" s="23"/>
    </row>
    <row r="99" spans="1:21" ht="15" x14ac:dyDescent="0.25">
      <c r="A99" s="106" t="s">
        <v>96</v>
      </c>
      <c r="B99" s="106"/>
      <c r="C99" s="106"/>
      <c r="D99" s="106"/>
      <c r="E99" s="106"/>
      <c r="F99" s="103"/>
      <c r="G99" s="103"/>
      <c r="H99" s="106"/>
      <c r="I99" s="106"/>
      <c r="J99" s="106"/>
      <c r="K99" s="106"/>
      <c r="L99" s="103"/>
      <c r="M99" s="106"/>
      <c r="N99" s="106"/>
      <c r="O99" s="106"/>
      <c r="P99" s="106"/>
      <c r="Q99" s="103">
        <v>0</v>
      </c>
      <c r="R99" s="103">
        <v>0</v>
      </c>
      <c r="S99" s="103">
        <v>0</v>
      </c>
      <c r="T99" s="106"/>
      <c r="U99" s="106"/>
    </row>
    <row r="100" spans="1:21" ht="15.75" x14ac:dyDescent="0.25">
      <c r="A100" s="109" t="s">
        <v>97</v>
      </c>
      <c r="B100" s="109"/>
      <c r="C100" s="109"/>
      <c r="D100" s="109"/>
      <c r="E100" s="109"/>
      <c r="F100" s="110"/>
      <c r="G100" s="111"/>
      <c r="H100" s="109"/>
      <c r="I100" s="109"/>
      <c r="J100" s="109"/>
      <c r="K100" s="109"/>
      <c r="L100" s="110"/>
      <c r="M100" s="109"/>
      <c r="N100" s="109"/>
      <c r="O100" s="109"/>
      <c r="P100" s="109"/>
      <c r="Q100" s="110">
        <f>Q96+Q98-Q99</f>
        <v>10.27783203125</v>
      </c>
      <c r="R100" s="110">
        <f>R96+R98-R99</f>
        <v>11.2647705078125</v>
      </c>
      <c r="S100" s="112">
        <f>S96-M106</f>
        <v>2.0859091400146483</v>
      </c>
      <c r="T100" s="113"/>
      <c r="U100" s="113"/>
    </row>
    <row r="101" spans="1:21" x14ac:dyDescent="0.2">
      <c r="A101" s="99"/>
      <c r="B101" s="99"/>
      <c r="C101" s="114"/>
      <c r="D101" s="114"/>
      <c r="E101" s="114"/>
      <c r="F101" s="99"/>
      <c r="G101" s="114"/>
      <c r="H101" s="114"/>
      <c r="I101" s="114"/>
      <c r="J101" s="114"/>
      <c r="K101" s="114"/>
      <c r="L101" s="114"/>
      <c r="M101" s="114"/>
      <c r="N101" s="114"/>
      <c r="O101" s="114"/>
      <c r="P101" s="114"/>
      <c r="Q101" s="114"/>
      <c r="R101" s="114"/>
      <c r="S101" s="99"/>
      <c r="T101" s="25"/>
      <c r="U101" s="25"/>
    </row>
    <row r="102" spans="1:21" ht="15" x14ac:dyDescent="0.25">
      <c r="A102" s="115" t="s">
        <v>98</v>
      </c>
      <c r="B102" s="115"/>
      <c r="C102" s="1"/>
      <c r="D102" s="1"/>
      <c r="E102" s="1"/>
      <c r="F102" s="1"/>
      <c r="G102" s="1"/>
      <c r="H102" s="1"/>
      <c r="I102" s="1"/>
      <c r="J102" s="20"/>
      <c r="K102" s="20"/>
      <c r="L102" s="20"/>
      <c r="M102" s="1"/>
      <c r="N102" s="1"/>
      <c r="O102" s="1"/>
      <c r="P102" s="1"/>
      <c r="Q102" s="1"/>
      <c r="R102" s="1"/>
      <c r="S102" s="18"/>
      <c r="T102" s="1"/>
      <c r="U102" s="1"/>
    </row>
    <row r="103" spans="1:21" x14ac:dyDescent="0.2">
      <c r="A103" s="25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</row>
    <row r="104" spans="1:21" ht="15" x14ac:dyDescent="0.25">
      <c r="A104" s="1" t="s">
        <v>99</v>
      </c>
      <c r="B104" s="1"/>
      <c r="C104" s="1"/>
      <c r="D104" s="1"/>
      <c r="E104" s="1"/>
      <c r="F104" s="18">
        <f>24*(B97)-B96-B20*24</f>
        <v>0</v>
      </c>
      <c r="G104" s="1" t="s">
        <v>100</v>
      </c>
      <c r="H104" s="1" t="s">
        <v>100</v>
      </c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1:21" x14ac:dyDescent="0.2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</row>
    <row r="106" spans="1:21" ht="15" x14ac:dyDescent="0.25">
      <c r="A106" s="1" t="s">
        <v>101</v>
      </c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8">
        <f>Q96*15.2/1000</f>
        <v>0.15622304687499999</v>
      </c>
      <c r="N106" s="1"/>
      <c r="O106" s="1" t="s">
        <v>102</v>
      </c>
      <c r="P106" s="1"/>
      <c r="Q106" s="1"/>
      <c r="R106" s="1"/>
      <c r="S106" s="1"/>
      <c r="T106" s="1"/>
      <c r="U106" s="1"/>
    </row>
    <row r="107" spans="1:21" ht="15" x14ac:dyDescent="0.25">
      <c r="A107" s="1" t="s">
        <v>103</v>
      </c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 t="s">
        <v>102</v>
      </c>
      <c r="P107" s="1"/>
      <c r="Q107" s="1"/>
      <c r="R107" s="1"/>
      <c r="S107" s="1"/>
      <c r="T107" s="1"/>
      <c r="U107" s="1"/>
    </row>
    <row r="108" spans="1:21" ht="15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1:21" ht="15" x14ac:dyDescent="0.25">
      <c r="A109" s="1" t="s">
        <v>104</v>
      </c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1:21" ht="15" x14ac:dyDescent="0.25">
      <c r="A110" s="1" t="s">
        <v>105</v>
      </c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7" t="s">
        <v>106</v>
      </c>
    </row>
  </sheetData>
  <mergeCells count="3">
    <mergeCell ref="A2:O2"/>
    <mergeCell ref="C22:G22"/>
    <mergeCell ref="I22:M2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0"/>
  <sheetViews>
    <sheetView workbookViewId="0">
      <selection activeCell="T38" sqref="T38"/>
    </sheetView>
  </sheetViews>
  <sheetFormatPr defaultRowHeight="12.75" x14ac:dyDescent="0.2"/>
  <sheetData>
    <row r="1" spans="1:21" ht="15" x14ac:dyDescent="0.25">
      <c r="A1" s="3"/>
      <c r="B1" s="2"/>
      <c r="C1" s="1"/>
      <c r="D1" s="4"/>
      <c r="E1" s="1"/>
      <c r="F1" s="5"/>
      <c r="G1" s="5"/>
      <c r="H1" s="5"/>
      <c r="I1" s="5"/>
      <c r="J1" s="5"/>
      <c r="K1" s="5"/>
      <c r="L1" s="5"/>
      <c r="M1" s="5"/>
      <c r="N1" s="4"/>
      <c r="O1" s="1"/>
      <c r="P1" s="1"/>
      <c r="Q1" s="2"/>
      <c r="R1" s="2"/>
      <c r="S1" s="2"/>
      <c r="T1" s="6"/>
      <c r="U1" s="7" t="s">
        <v>0</v>
      </c>
    </row>
    <row r="2" spans="1:21" ht="18.75" x14ac:dyDescent="0.3">
      <c r="A2" s="116" t="s">
        <v>1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8"/>
      <c r="Q2" s="8"/>
      <c r="R2" s="8"/>
      <c r="S2" s="2"/>
      <c r="T2" s="6"/>
      <c r="U2" s="9" t="s">
        <v>157</v>
      </c>
    </row>
    <row r="3" spans="1:21" ht="18.75" x14ac:dyDescent="0.3">
      <c r="A3" s="10" t="s">
        <v>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1"/>
      <c r="P3" s="2"/>
      <c r="Q3" s="2"/>
      <c r="R3" s="2"/>
      <c r="S3" s="2"/>
      <c r="T3" s="6"/>
      <c r="U3" s="11" t="s">
        <v>158</v>
      </c>
    </row>
    <row r="4" spans="1:21" ht="18.75" x14ac:dyDescent="0.3">
      <c r="A4" s="12" t="s">
        <v>5</v>
      </c>
      <c r="B4" s="13"/>
      <c r="C4" s="14" t="s">
        <v>121</v>
      </c>
      <c r="D4" s="1"/>
      <c r="E4" s="1"/>
      <c r="F4" s="1"/>
      <c r="G4" s="1"/>
      <c r="H4" s="1"/>
      <c r="I4" s="1"/>
      <c r="J4" s="1"/>
      <c r="K4" s="1"/>
      <c r="L4" s="1"/>
      <c r="M4" s="2"/>
      <c r="N4" s="2"/>
      <c r="O4" s="1"/>
      <c r="P4" s="13"/>
      <c r="Q4" s="2"/>
      <c r="R4" s="2"/>
      <c r="S4" s="2"/>
      <c r="T4" s="1"/>
      <c r="U4" s="11" t="s">
        <v>7</v>
      </c>
    </row>
    <row r="5" spans="1:21" ht="18.75" x14ac:dyDescent="0.3">
      <c r="A5" s="12" t="s">
        <v>8</v>
      </c>
      <c r="B5" s="1"/>
      <c r="C5" s="14" t="s">
        <v>159</v>
      </c>
      <c r="D5" s="2"/>
      <c r="E5" s="1"/>
      <c r="F5" s="1"/>
      <c r="G5" s="15"/>
      <c r="H5" s="15"/>
      <c r="I5" s="15"/>
      <c r="J5" s="15"/>
      <c r="K5" s="1"/>
      <c r="L5" s="15"/>
      <c r="M5" s="15"/>
      <c r="N5" s="15"/>
      <c r="O5" s="15"/>
      <c r="P5" s="1"/>
      <c r="Q5" s="1"/>
      <c r="R5" s="1"/>
      <c r="S5" s="1"/>
      <c r="T5" s="1"/>
      <c r="U5" s="7" t="s">
        <v>10</v>
      </c>
    </row>
    <row r="6" spans="1:21" ht="15" x14ac:dyDescent="0.25">
      <c r="A6" s="16" t="s">
        <v>11</v>
      </c>
      <c r="B6" s="1"/>
      <c r="C6" s="1"/>
      <c r="D6" s="1"/>
      <c r="E6" s="1" t="s">
        <v>12</v>
      </c>
      <c r="F6" s="1"/>
      <c r="G6" s="1"/>
      <c r="H6" s="1"/>
      <c r="I6" s="1"/>
      <c r="J6" s="1"/>
      <c r="K6" s="1"/>
      <c r="L6" s="1"/>
      <c r="M6" s="1"/>
      <c r="N6" s="1"/>
      <c r="O6" s="17"/>
      <c r="P6" s="18"/>
      <c r="Q6" s="18"/>
      <c r="R6" s="18"/>
      <c r="S6" s="18"/>
      <c r="T6" s="1"/>
      <c r="U6" s="19" t="s">
        <v>123</v>
      </c>
    </row>
    <row r="7" spans="1:21" ht="18.75" x14ac:dyDescent="0.3">
      <c r="A7" s="20" t="s">
        <v>14</v>
      </c>
      <c r="B7" s="21"/>
      <c r="C7" s="20"/>
      <c r="D7" s="20"/>
      <c r="E7" s="20"/>
      <c r="F7" s="20"/>
      <c r="G7" s="20"/>
      <c r="H7" s="20"/>
      <c r="I7" s="20"/>
      <c r="J7" s="20"/>
      <c r="K7" s="22"/>
      <c r="L7" s="20"/>
      <c r="M7" s="20"/>
      <c r="N7" s="20"/>
      <c r="O7" s="20"/>
      <c r="P7" s="23"/>
      <c r="Q7" s="23"/>
      <c r="R7" s="23"/>
      <c r="S7" s="23"/>
      <c r="T7" s="20"/>
      <c r="U7" s="24" t="s">
        <v>15</v>
      </c>
    </row>
    <row r="8" spans="1:21" ht="15" x14ac:dyDescent="0.25">
      <c r="A8" s="20" t="s">
        <v>16</v>
      </c>
      <c r="B8" s="1"/>
      <c r="C8" s="1"/>
      <c r="D8" s="2"/>
      <c r="E8" s="1"/>
      <c r="F8" s="1"/>
      <c r="G8" s="1"/>
      <c r="H8" s="1"/>
      <c r="I8" s="2"/>
      <c r="J8" s="1"/>
      <c r="K8" s="1"/>
      <c r="L8" s="2"/>
      <c r="M8" s="1"/>
      <c r="N8" s="1"/>
      <c r="O8" s="1"/>
      <c r="P8" s="1"/>
      <c r="Q8" s="1"/>
      <c r="R8" s="1"/>
      <c r="S8" s="1"/>
      <c r="T8" s="1"/>
      <c r="U8" s="7" t="s">
        <v>124</v>
      </c>
    </row>
    <row r="9" spans="1:21" ht="15" x14ac:dyDescent="0.25">
      <c r="A9" s="1" t="s">
        <v>160</v>
      </c>
      <c r="B9" s="2"/>
      <c r="C9" s="1"/>
      <c r="D9" s="2"/>
      <c r="E9" s="1"/>
      <c r="F9" s="1"/>
      <c r="G9" s="1"/>
      <c r="H9" s="2"/>
      <c r="I9" s="2"/>
      <c r="J9" s="1" t="s">
        <v>19</v>
      </c>
      <c r="K9" s="1"/>
      <c r="L9" s="1"/>
      <c r="M9" s="1" t="s">
        <v>126</v>
      </c>
      <c r="N9" s="1"/>
      <c r="O9" s="1"/>
      <c r="P9" s="1"/>
      <c r="Q9" s="1"/>
      <c r="R9" s="1"/>
      <c r="S9" s="2" t="s">
        <v>21</v>
      </c>
      <c r="T9" s="6"/>
      <c r="U9" s="6"/>
    </row>
    <row r="10" spans="1:21" ht="15" x14ac:dyDescent="0.25">
      <c r="A10" s="1"/>
      <c r="B10" s="1"/>
      <c r="C10" s="16" t="s">
        <v>22</v>
      </c>
      <c r="D10" s="1"/>
      <c r="E10" s="1"/>
      <c r="F10" s="1"/>
      <c r="G10" s="1" t="s">
        <v>23</v>
      </c>
      <c r="H10" s="1"/>
      <c r="I10" s="1"/>
      <c r="J10" s="1" t="s">
        <v>24</v>
      </c>
      <c r="K10" s="1"/>
      <c r="L10" s="1"/>
      <c r="M10" s="1"/>
      <c r="N10" s="1"/>
      <c r="O10" s="1" t="s">
        <v>25</v>
      </c>
      <c r="P10" s="1"/>
      <c r="Q10" s="1"/>
      <c r="R10" s="1"/>
      <c r="S10" s="1" t="s">
        <v>26</v>
      </c>
      <c r="T10" s="6"/>
      <c r="U10" s="6"/>
    </row>
    <row r="11" spans="1:21" x14ac:dyDescent="0.2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6"/>
      <c r="T11" s="26"/>
      <c r="U11" s="26"/>
    </row>
    <row r="12" spans="1:21" ht="15" x14ac:dyDescent="0.25">
      <c r="A12" s="20" t="s">
        <v>27</v>
      </c>
      <c r="B12" s="20"/>
      <c r="C12" s="20"/>
      <c r="D12" s="2" t="s">
        <v>127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2"/>
      <c r="P12" s="1"/>
      <c r="Q12" s="1"/>
      <c r="R12" s="1"/>
      <c r="S12" s="6"/>
      <c r="T12" s="6"/>
      <c r="U12" s="6"/>
    </row>
    <row r="13" spans="1:21" ht="15" x14ac:dyDescent="0.25">
      <c r="A13" s="20" t="s">
        <v>161</v>
      </c>
      <c r="B13" s="20"/>
      <c r="C13" s="20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6"/>
      <c r="T13" s="6"/>
      <c r="U13" s="6"/>
    </row>
    <row r="14" spans="1:21" ht="15" x14ac:dyDescent="0.25">
      <c r="A14" s="20" t="s">
        <v>30</v>
      </c>
      <c r="B14" s="20"/>
      <c r="C14" s="20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6"/>
      <c r="T14" s="6"/>
      <c r="U14" s="6"/>
    </row>
    <row r="15" spans="1:21" ht="15" x14ac:dyDescent="0.25">
      <c r="A15" s="20" t="s">
        <v>162</v>
      </c>
      <c r="B15" s="20"/>
      <c r="C15" s="20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6"/>
      <c r="R15" s="6"/>
      <c r="S15" s="6"/>
      <c r="T15" s="6"/>
      <c r="U15" s="1"/>
    </row>
    <row r="16" spans="1:21" ht="15" x14ac:dyDescent="0.25">
      <c r="A16" s="20" t="s">
        <v>163</v>
      </c>
      <c r="B16" s="20"/>
      <c r="C16" s="20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6"/>
      <c r="R16" s="6"/>
      <c r="S16" s="6"/>
      <c r="T16" s="6"/>
      <c r="U16" s="1"/>
    </row>
    <row r="17" spans="1:21" ht="15" x14ac:dyDescent="0.25">
      <c r="A17" s="20" t="s">
        <v>33</v>
      </c>
      <c r="B17" s="20"/>
      <c r="C17" s="20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6"/>
      <c r="R17" s="6"/>
      <c r="S17" s="6"/>
      <c r="T17" s="6"/>
      <c r="U17" s="1"/>
    </row>
    <row r="18" spans="1:21" ht="15" x14ac:dyDescent="0.25">
      <c r="A18" s="20"/>
      <c r="B18" s="20"/>
      <c r="C18" s="20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6"/>
      <c r="R18" s="6"/>
      <c r="S18" s="6"/>
      <c r="T18" s="6"/>
      <c r="U18" s="1"/>
    </row>
    <row r="19" spans="1:21" ht="15" x14ac:dyDescent="0.25">
      <c r="A19" s="20"/>
      <c r="B19" s="20"/>
      <c r="C19" s="20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6"/>
      <c r="R19" s="6"/>
      <c r="S19" s="6"/>
      <c r="T19" s="6"/>
      <c r="U19" s="1"/>
    </row>
    <row r="20" spans="1:21" ht="15" x14ac:dyDescent="0.25">
      <c r="A20" s="27" t="s">
        <v>34</v>
      </c>
      <c r="B20" s="27">
        <v>0</v>
      </c>
      <c r="C20" s="20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6"/>
      <c r="R20" s="6"/>
      <c r="S20" s="6"/>
      <c r="T20" s="6"/>
      <c r="U20" s="1"/>
    </row>
    <row r="21" spans="1:21" ht="15.75" thickBot="1" x14ac:dyDescent="0.3">
      <c r="A21" s="20"/>
      <c r="B21" s="20"/>
      <c r="C21" s="20" t="str">
        <f>IF((G23="Q3,"),#REF!,IF((G23="Q1,"),#REF!,"-"))</f>
        <v>-</v>
      </c>
      <c r="D21" s="1"/>
      <c r="E21" s="1"/>
      <c r="F21" s="1"/>
      <c r="G21" s="1"/>
      <c r="H21" s="1"/>
      <c r="I21" s="20" t="str">
        <f>IF((M23="Q4,"),#REF!,IF((M23="Q2,"),#REF!,"-"))</f>
        <v>-</v>
      </c>
      <c r="J21" s="1"/>
      <c r="K21" s="1"/>
      <c r="L21" s="1"/>
      <c r="M21" s="1"/>
      <c r="N21" s="1"/>
      <c r="O21" s="1"/>
      <c r="P21" s="1"/>
      <c r="Q21" s="6"/>
      <c r="R21" s="6"/>
      <c r="S21" s="6"/>
      <c r="T21" s="6"/>
      <c r="U21" s="1"/>
    </row>
    <row r="22" spans="1:21" ht="15" x14ac:dyDescent="0.25">
      <c r="A22" s="28"/>
      <c r="B22" s="29"/>
      <c r="C22" s="117" t="s">
        <v>35</v>
      </c>
      <c r="D22" s="118"/>
      <c r="E22" s="118"/>
      <c r="F22" s="118"/>
      <c r="G22" s="119"/>
      <c r="H22" s="30"/>
      <c r="I22" s="117" t="s">
        <v>36</v>
      </c>
      <c r="J22" s="118"/>
      <c r="K22" s="118"/>
      <c r="L22" s="118"/>
      <c r="M22" s="119"/>
      <c r="N22" s="30"/>
      <c r="O22" s="31"/>
      <c r="P22" s="32"/>
      <c r="Q22" s="33"/>
      <c r="R22" s="34"/>
      <c r="S22" s="35"/>
      <c r="T22" s="1"/>
      <c r="U22" s="1"/>
    </row>
    <row r="23" spans="1:21" ht="15" x14ac:dyDescent="0.25">
      <c r="A23" s="37" t="s">
        <v>37</v>
      </c>
      <c r="B23" s="38" t="s">
        <v>38</v>
      </c>
      <c r="C23" s="39" t="str">
        <f>CONCATENATE("fG",RIGHT(LEFT(G23,2),1),",")</f>
        <v>fG3,</v>
      </c>
      <c r="D23" s="40" t="s">
        <v>39</v>
      </c>
      <c r="E23" s="41" t="s">
        <v>40</v>
      </c>
      <c r="F23" s="40" t="s">
        <v>41</v>
      </c>
      <c r="G23" s="42" t="s">
        <v>42</v>
      </c>
      <c r="H23" s="20"/>
      <c r="I23" s="39" t="str">
        <f>CONCATENATE("fG",RIGHT(LEFT(M23,2),1),",")</f>
        <v>fG4,</v>
      </c>
      <c r="J23" s="40" t="s">
        <v>43</v>
      </c>
      <c r="K23" s="41" t="s">
        <v>44</v>
      </c>
      <c r="L23" s="40" t="s">
        <v>45</v>
      </c>
      <c r="M23" s="42" t="s">
        <v>46</v>
      </c>
      <c r="N23" s="43"/>
      <c r="O23" s="44" t="s">
        <v>47</v>
      </c>
      <c r="P23" s="39" t="s">
        <v>48</v>
      </c>
      <c r="Q23" s="45" t="str">
        <f>IF(Q24="м.куб","dV","dM")</f>
        <v>dM</v>
      </c>
      <c r="R23" s="42" t="s">
        <v>49</v>
      </c>
      <c r="S23" s="44" t="s">
        <v>50</v>
      </c>
      <c r="T23" s="1"/>
      <c r="U23" s="1"/>
    </row>
    <row r="24" spans="1:21" ht="15.75" thickBot="1" x14ac:dyDescent="0.3">
      <c r="A24" s="46"/>
      <c r="B24" s="47"/>
      <c r="C24" s="48" t="s">
        <v>51</v>
      </c>
      <c r="D24" s="49" t="s">
        <v>52</v>
      </c>
      <c r="E24" s="50" t="s">
        <v>53</v>
      </c>
      <c r="F24" s="49" t="s">
        <v>54</v>
      </c>
      <c r="G24" s="51" t="s">
        <v>55</v>
      </c>
      <c r="H24" s="52" t="s">
        <v>56</v>
      </c>
      <c r="I24" s="48" t="s">
        <v>51</v>
      </c>
      <c r="J24" s="49" t="s">
        <v>52</v>
      </c>
      <c r="K24" s="50" t="s">
        <v>53</v>
      </c>
      <c r="L24" s="49" t="s">
        <v>54</v>
      </c>
      <c r="M24" s="51" t="s">
        <v>55</v>
      </c>
      <c r="N24" s="53" t="s">
        <v>57</v>
      </c>
      <c r="O24" s="54" t="s">
        <v>58</v>
      </c>
      <c r="P24" s="48" t="s">
        <v>59</v>
      </c>
      <c r="Q24" s="55" t="str">
        <f>F24</f>
        <v/>
      </c>
      <c r="R24" s="56" t="s">
        <v>55</v>
      </c>
      <c r="S24" s="54" t="s">
        <v>60</v>
      </c>
      <c r="T24" s="1"/>
      <c r="U24" s="1"/>
    </row>
    <row r="25" spans="1:21" ht="15" x14ac:dyDescent="0.25">
      <c r="A25" s="58" t="s">
        <v>61</v>
      </c>
      <c r="B25" s="59">
        <v>24</v>
      </c>
      <c r="C25" s="60" t="s">
        <v>62</v>
      </c>
      <c r="D25" s="61">
        <v>63.42</v>
      </c>
      <c r="E25" s="61">
        <v>6.83</v>
      </c>
      <c r="F25" s="62">
        <v>37.6</v>
      </c>
      <c r="G25" s="63">
        <v>38.32</v>
      </c>
      <c r="H25" s="64"/>
      <c r="I25" s="65" t="s">
        <v>62</v>
      </c>
      <c r="J25" s="61">
        <v>56.31</v>
      </c>
      <c r="K25" s="61">
        <v>5.23</v>
      </c>
      <c r="L25" s="62">
        <v>33.42</v>
      </c>
      <c r="M25" s="66">
        <v>33.9</v>
      </c>
      <c r="N25" s="67"/>
      <c r="O25" s="68" t="s">
        <v>62</v>
      </c>
      <c r="P25" s="69">
        <f t="shared" ref="P25:P88" si="0">IF(OR(D25="",D25="-",J25="",J25="-"),"",D25-J25)</f>
        <v>7.1099999999999994</v>
      </c>
      <c r="Q25" s="70">
        <v>4.18</v>
      </c>
      <c r="R25" s="70">
        <v>4.42</v>
      </c>
      <c r="S25" s="71">
        <v>0.505</v>
      </c>
      <c r="T25" s="1"/>
      <c r="U25" s="1"/>
    </row>
    <row r="26" spans="1:21" ht="15" x14ac:dyDescent="0.25">
      <c r="A26" s="58" t="s">
        <v>63</v>
      </c>
      <c r="B26" s="59">
        <v>24</v>
      </c>
      <c r="C26" s="60" t="s">
        <v>62</v>
      </c>
      <c r="D26" s="61">
        <v>63.45</v>
      </c>
      <c r="E26" s="61">
        <v>6.83</v>
      </c>
      <c r="F26" s="62">
        <v>39.67</v>
      </c>
      <c r="G26" s="63">
        <v>40.42</v>
      </c>
      <c r="H26" s="64"/>
      <c r="I26" s="65" t="s">
        <v>62</v>
      </c>
      <c r="J26" s="61">
        <v>56.51</v>
      </c>
      <c r="K26" s="61">
        <v>5.23</v>
      </c>
      <c r="L26" s="62">
        <v>33.65</v>
      </c>
      <c r="M26" s="66">
        <v>34.130000000000003</v>
      </c>
      <c r="N26" s="67"/>
      <c r="O26" s="68" t="s">
        <v>62</v>
      </c>
      <c r="P26" s="69">
        <f t="shared" si="0"/>
        <v>6.9400000000000048</v>
      </c>
      <c r="Q26" s="70">
        <v>6.02</v>
      </c>
      <c r="R26" s="70">
        <v>6.29</v>
      </c>
      <c r="S26" s="71">
        <v>0.61599999999999999</v>
      </c>
      <c r="T26" s="1"/>
      <c r="U26" s="1"/>
    </row>
    <row r="27" spans="1:21" ht="15" x14ac:dyDescent="0.25">
      <c r="A27" s="58" t="s">
        <v>64</v>
      </c>
      <c r="B27" s="59">
        <v>24</v>
      </c>
      <c r="C27" s="60" t="s">
        <v>62</v>
      </c>
      <c r="D27" s="61">
        <v>63.52</v>
      </c>
      <c r="E27" s="61">
        <v>6.83</v>
      </c>
      <c r="F27" s="62">
        <v>38.51</v>
      </c>
      <c r="G27" s="63">
        <v>39.24</v>
      </c>
      <c r="H27" s="64"/>
      <c r="I27" s="65" t="s">
        <v>62</v>
      </c>
      <c r="J27" s="61">
        <v>56.44</v>
      </c>
      <c r="K27" s="61">
        <v>5.23</v>
      </c>
      <c r="L27" s="62">
        <v>33.619999999999997</v>
      </c>
      <c r="M27" s="66">
        <v>34.1</v>
      </c>
      <c r="N27" s="67"/>
      <c r="O27" s="68" t="s">
        <v>62</v>
      </c>
      <c r="P27" s="69">
        <f t="shared" si="0"/>
        <v>7.0800000000000054</v>
      </c>
      <c r="Q27" s="70">
        <v>4.8899999999999997</v>
      </c>
      <c r="R27" s="70">
        <v>5.14</v>
      </c>
      <c r="S27" s="71">
        <v>0.54900000000000004</v>
      </c>
      <c r="T27" s="1"/>
      <c r="U27" s="1"/>
    </row>
    <row r="28" spans="1:21" ht="15" x14ac:dyDescent="0.25">
      <c r="A28" s="58" t="s">
        <v>65</v>
      </c>
      <c r="B28" s="59">
        <v>24</v>
      </c>
      <c r="C28" s="60" t="s">
        <v>62</v>
      </c>
      <c r="D28" s="61">
        <v>63.5</v>
      </c>
      <c r="E28" s="61">
        <v>6.83</v>
      </c>
      <c r="F28" s="62">
        <v>40.4</v>
      </c>
      <c r="G28" s="63">
        <v>41.17</v>
      </c>
      <c r="H28" s="64"/>
      <c r="I28" s="65" t="s">
        <v>62</v>
      </c>
      <c r="J28" s="61">
        <v>56.62</v>
      </c>
      <c r="K28" s="61">
        <v>5.23</v>
      </c>
      <c r="L28" s="62">
        <v>33.58</v>
      </c>
      <c r="M28" s="66">
        <v>34.06</v>
      </c>
      <c r="N28" s="67"/>
      <c r="O28" s="68" t="s">
        <v>62</v>
      </c>
      <c r="P28" s="69">
        <f t="shared" si="0"/>
        <v>6.8800000000000026</v>
      </c>
      <c r="Q28" s="70">
        <v>6.82</v>
      </c>
      <c r="R28" s="70">
        <v>7.11</v>
      </c>
      <c r="S28" s="71">
        <v>0.66700000000000004</v>
      </c>
      <c r="T28" s="1"/>
      <c r="U28" s="1"/>
    </row>
    <row r="29" spans="1:21" ht="15" x14ac:dyDescent="0.25">
      <c r="A29" s="58" t="s">
        <v>66</v>
      </c>
      <c r="B29" s="59">
        <v>24</v>
      </c>
      <c r="C29" s="60" t="s">
        <v>62</v>
      </c>
      <c r="D29" s="61">
        <v>63.47</v>
      </c>
      <c r="E29" s="61">
        <v>6.83</v>
      </c>
      <c r="F29" s="62">
        <v>38.799999999999997</v>
      </c>
      <c r="G29" s="63">
        <v>39.549999999999997</v>
      </c>
      <c r="H29" s="64"/>
      <c r="I29" s="65" t="s">
        <v>62</v>
      </c>
      <c r="J29" s="61">
        <v>56.37</v>
      </c>
      <c r="K29" s="61">
        <v>5.23</v>
      </c>
      <c r="L29" s="62">
        <v>33.369999999999997</v>
      </c>
      <c r="M29" s="66">
        <v>33.85</v>
      </c>
      <c r="N29" s="67"/>
      <c r="O29" s="68" t="s">
        <v>62</v>
      </c>
      <c r="P29" s="69">
        <f t="shared" si="0"/>
        <v>7.1000000000000014</v>
      </c>
      <c r="Q29" s="70">
        <v>5.43</v>
      </c>
      <c r="R29" s="70">
        <v>5.7</v>
      </c>
      <c r="S29" s="71">
        <v>0.58099999999999996</v>
      </c>
      <c r="T29" s="1"/>
      <c r="U29" s="1"/>
    </row>
    <row r="30" spans="1:21" ht="15" x14ac:dyDescent="0.25">
      <c r="A30" s="58" t="s">
        <v>67</v>
      </c>
      <c r="B30" s="59">
        <v>24</v>
      </c>
      <c r="C30" s="60" t="s">
        <v>62</v>
      </c>
      <c r="D30" s="61">
        <v>63.42</v>
      </c>
      <c r="E30" s="61">
        <v>6.83</v>
      </c>
      <c r="F30" s="62">
        <v>29.72</v>
      </c>
      <c r="G30" s="63">
        <v>30.27</v>
      </c>
      <c r="H30" s="64"/>
      <c r="I30" s="65" t="s">
        <v>62</v>
      </c>
      <c r="J30" s="61">
        <v>56.45</v>
      </c>
      <c r="K30" s="61">
        <v>5.23</v>
      </c>
      <c r="L30" s="62">
        <v>25.44</v>
      </c>
      <c r="M30" s="66">
        <v>25.8</v>
      </c>
      <c r="N30" s="67"/>
      <c r="O30" s="68" t="s">
        <v>62</v>
      </c>
      <c r="P30" s="69">
        <f t="shared" si="0"/>
        <v>6.9699999999999989</v>
      </c>
      <c r="Q30" s="70">
        <v>4.28</v>
      </c>
      <c r="R30" s="70">
        <v>4.47</v>
      </c>
      <c r="S30" s="71">
        <v>0.44900000000000001</v>
      </c>
      <c r="T30" s="1"/>
      <c r="U30" s="1"/>
    </row>
    <row r="31" spans="1:21" ht="15" x14ac:dyDescent="0.25">
      <c r="A31" s="58" t="s">
        <v>68</v>
      </c>
      <c r="B31" s="59">
        <v>24</v>
      </c>
      <c r="C31" s="60" t="s">
        <v>62</v>
      </c>
      <c r="D31" s="61">
        <v>63.45</v>
      </c>
      <c r="E31" s="61">
        <v>6.83</v>
      </c>
      <c r="F31" s="62">
        <v>38.020000000000003</v>
      </c>
      <c r="G31" s="63">
        <v>38.74</v>
      </c>
      <c r="H31" s="64"/>
      <c r="I31" s="65" t="s">
        <v>62</v>
      </c>
      <c r="J31" s="61">
        <v>56.34</v>
      </c>
      <c r="K31" s="61">
        <v>5.23</v>
      </c>
      <c r="L31" s="62">
        <v>33.24</v>
      </c>
      <c r="M31" s="66">
        <v>33.72</v>
      </c>
      <c r="N31" s="67"/>
      <c r="O31" s="68" t="s">
        <v>62</v>
      </c>
      <c r="P31" s="69">
        <f t="shared" si="0"/>
        <v>7.1099999999999994</v>
      </c>
      <c r="Q31" s="70">
        <v>4.78</v>
      </c>
      <c r="R31" s="70">
        <v>5.0199999999999996</v>
      </c>
      <c r="S31" s="71">
        <v>0.53900000000000003</v>
      </c>
      <c r="T31" s="1"/>
      <c r="U31" s="1"/>
    </row>
    <row r="32" spans="1:21" ht="15" x14ac:dyDescent="0.25">
      <c r="A32" s="58" t="s">
        <v>69</v>
      </c>
      <c r="B32" s="59">
        <v>24</v>
      </c>
      <c r="C32" s="60" t="s">
        <v>62</v>
      </c>
      <c r="D32" s="61">
        <v>63.42</v>
      </c>
      <c r="E32" s="61">
        <v>6.83</v>
      </c>
      <c r="F32" s="62">
        <v>37.700000000000003</v>
      </c>
      <c r="G32" s="63">
        <v>38.42</v>
      </c>
      <c r="H32" s="64"/>
      <c r="I32" s="65" t="s">
        <v>62</v>
      </c>
      <c r="J32" s="61">
        <v>56.3</v>
      </c>
      <c r="K32" s="61">
        <v>5.23</v>
      </c>
      <c r="L32" s="62">
        <v>33.590000000000003</v>
      </c>
      <c r="M32" s="66">
        <v>34.07</v>
      </c>
      <c r="N32" s="67"/>
      <c r="O32" s="68" t="s">
        <v>62</v>
      </c>
      <c r="P32" s="69">
        <f t="shared" si="0"/>
        <v>7.1200000000000045</v>
      </c>
      <c r="Q32" s="70">
        <v>4.1100000000000003</v>
      </c>
      <c r="R32" s="70">
        <v>4.3499999999999996</v>
      </c>
      <c r="S32" s="71">
        <v>0.5</v>
      </c>
      <c r="T32" s="1"/>
      <c r="U32" s="1"/>
    </row>
    <row r="33" spans="1:21" ht="15" x14ac:dyDescent="0.25">
      <c r="A33" s="58" t="s">
        <v>70</v>
      </c>
      <c r="B33" s="59">
        <v>24</v>
      </c>
      <c r="C33" s="60" t="s">
        <v>62</v>
      </c>
      <c r="D33" s="61">
        <v>63.44</v>
      </c>
      <c r="E33" s="61">
        <v>6.83</v>
      </c>
      <c r="F33" s="62">
        <v>39.909999999999997</v>
      </c>
      <c r="G33" s="63">
        <v>40.659999999999997</v>
      </c>
      <c r="H33" s="64"/>
      <c r="I33" s="65" t="s">
        <v>62</v>
      </c>
      <c r="J33" s="61">
        <v>56.52</v>
      </c>
      <c r="K33" s="61">
        <v>5.23</v>
      </c>
      <c r="L33" s="62">
        <v>33.39</v>
      </c>
      <c r="M33" s="66">
        <v>33.869999999999997</v>
      </c>
      <c r="N33" s="67"/>
      <c r="O33" s="68" t="s">
        <v>62</v>
      </c>
      <c r="P33" s="69">
        <f t="shared" si="0"/>
        <v>6.9199999999999946</v>
      </c>
      <c r="Q33" s="70">
        <v>6.52</v>
      </c>
      <c r="R33" s="70">
        <v>6.79</v>
      </c>
      <c r="S33" s="71">
        <v>0.64400000000000002</v>
      </c>
      <c r="T33" s="1"/>
      <c r="U33" s="1"/>
    </row>
    <row r="34" spans="1:21" ht="15" x14ac:dyDescent="0.25">
      <c r="A34" s="58" t="s">
        <v>71</v>
      </c>
      <c r="B34" s="59">
        <v>24</v>
      </c>
      <c r="C34" s="60" t="s">
        <v>62</v>
      </c>
      <c r="D34" s="61">
        <v>63.43</v>
      </c>
      <c r="E34" s="61">
        <v>6.83</v>
      </c>
      <c r="F34" s="62">
        <v>37.89</v>
      </c>
      <c r="G34" s="63">
        <v>38.61</v>
      </c>
      <c r="H34" s="64"/>
      <c r="I34" s="65" t="s">
        <v>62</v>
      </c>
      <c r="J34" s="61">
        <v>56.43</v>
      </c>
      <c r="K34" s="61">
        <v>5.23</v>
      </c>
      <c r="L34" s="62">
        <v>33.53</v>
      </c>
      <c r="M34" s="66">
        <v>34.01</v>
      </c>
      <c r="N34" s="67"/>
      <c r="O34" s="68" t="s">
        <v>62</v>
      </c>
      <c r="P34" s="69">
        <f t="shared" si="0"/>
        <v>7</v>
      </c>
      <c r="Q34" s="70">
        <v>4.3600000000000003</v>
      </c>
      <c r="R34" s="70">
        <v>4.5999999999999996</v>
      </c>
      <c r="S34" s="71">
        <v>0.51200000000000001</v>
      </c>
      <c r="T34" s="1"/>
      <c r="U34" s="1"/>
    </row>
    <row r="35" spans="1:21" ht="15" x14ac:dyDescent="0.25">
      <c r="A35" s="58" t="s">
        <v>72</v>
      </c>
      <c r="B35" s="59">
        <v>24</v>
      </c>
      <c r="C35" s="60" t="s">
        <v>62</v>
      </c>
      <c r="D35" s="61">
        <v>63.43</v>
      </c>
      <c r="E35" s="61">
        <v>6.83</v>
      </c>
      <c r="F35" s="62">
        <v>38.369999999999997</v>
      </c>
      <c r="G35" s="63">
        <v>39.1</v>
      </c>
      <c r="H35" s="64"/>
      <c r="I35" s="65" t="s">
        <v>62</v>
      </c>
      <c r="J35" s="61">
        <v>56.52</v>
      </c>
      <c r="K35" s="61">
        <v>5.23</v>
      </c>
      <c r="L35" s="62">
        <v>33.39</v>
      </c>
      <c r="M35" s="66">
        <v>33.869999999999997</v>
      </c>
      <c r="N35" s="67"/>
      <c r="O35" s="68" t="s">
        <v>62</v>
      </c>
      <c r="P35" s="69">
        <f t="shared" si="0"/>
        <v>6.9099999999999966</v>
      </c>
      <c r="Q35" s="70">
        <v>4.9800000000000004</v>
      </c>
      <c r="R35" s="70">
        <v>5.23</v>
      </c>
      <c r="S35" s="71">
        <v>0.54800000000000004</v>
      </c>
      <c r="T35" s="1"/>
      <c r="U35" s="1"/>
    </row>
    <row r="36" spans="1:21" ht="15" x14ac:dyDescent="0.25">
      <c r="A36" s="58" t="s">
        <v>73</v>
      </c>
      <c r="B36" s="59">
        <v>24</v>
      </c>
      <c r="C36" s="60" t="s">
        <v>62</v>
      </c>
      <c r="D36" s="61">
        <v>63.43</v>
      </c>
      <c r="E36" s="61">
        <v>6.83</v>
      </c>
      <c r="F36" s="62">
        <v>38.46</v>
      </c>
      <c r="G36" s="63">
        <v>39.19</v>
      </c>
      <c r="H36" s="64"/>
      <c r="I36" s="65" t="s">
        <v>62</v>
      </c>
      <c r="J36" s="61">
        <v>56.48</v>
      </c>
      <c r="K36" s="61">
        <v>5.23</v>
      </c>
      <c r="L36" s="62">
        <v>33.25</v>
      </c>
      <c r="M36" s="66">
        <v>33.729999999999997</v>
      </c>
      <c r="N36" s="67"/>
      <c r="O36" s="68" t="s">
        <v>62</v>
      </c>
      <c r="P36" s="69">
        <f t="shared" si="0"/>
        <v>6.9500000000000028</v>
      </c>
      <c r="Q36" s="70">
        <v>5.21</v>
      </c>
      <c r="R36" s="70">
        <v>5.46</v>
      </c>
      <c r="S36" s="71">
        <v>0.56399999999999995</v>
      </c>
      <c r="T36" s="1"/>
      <c r="U36" s="1"/>
    </row>
    <row r="37" spans="1:21" ht="15" x14ac:dyDescent="0.25">
      <c r="A37" s="58" t="s">
        <v>74</v>
      </c>
      <c r="B37" s="59">
        <v>24</v>
      </c>
      <c r="C37" s="60" t="s">
        <v>62</v>
      </c>
      <c r="D37" s="61">
        <v>63.47</v>
      </c>
      <c r="E37" s="61">
        <v>6.83</v>
      </c>
      <c r="F37" s="62">
        <v>38.58</v>
      </c>
      <c r="G37" s="63">
        <v>39.32</v>
      </c>
      <c r="H37" s="64"/>
      <c r="I37" s="65" t="s">
        <v>62</v>
      </c>
      <c r="J37" s="61">
        <v>56.52</v>
      </c>
      <c r="K37" s="61">
        <v>5.23</v>
      </c>
      <c r="L37" s="62">
        <v>32.56</v>
      </c>
      <c r="M37" s="66">
        <v>33.04</v>
      </c>
      <c r="N37" s="67"/>
      <c r="O37" s="68" t="s">
        <v>62</v>
      </c>
      <c r="P37" s="69">
        <f t="shared" si="0"/>
        <v>6.9499999999999957</v>
      </c>
      <c r="Q37" s="70">
        <v>6.02</v>
      </c>
      <c r="R37" s="70">
        <v>6.28</v>
      </c>
      <c r="S37" s="71">
        <v>0.60899999999999999</v>
      </c>
      <c r="T37" s="1"/>
      <c r="U37" s="1"/>
    </row>
    <row r="38" spans="1:21" ht="15" x14ac:dyDescent="0.25">
      <c r="A38" s="58" t="s">
        <v>75</v>
      </c>
      <c r="B38" s="59">
        <v>24</v>
      </c>
      <c r="C38" s="60" t="s">
        <v>62</v>
      </c>
      <c r="D38" s="61">
        <v>63.4</v>
      </c>
      <c r="E38" s="61">
        <v>6.83</v>
      </c>
      <c r="F38" s="62">
        <v>37.31</v>
      </c>
      <c r="G38" s="63">
        <v>38.020000000000003</v>
      </c>
      <c r="H38" s="64"/>
      <c r="I38" s="65" t="s">
        <v>62</v>
      </c>
      <c r="J38" s="61">
        <v>56.29</v>
      </c>
      <c r="K38" s="61">
        <v>5.23</v>
      </c>
      <c r="L38" s="62">
        <v>32.65</v>
      </c>
      <c r="M38" s="66">
        <v>33.130000000000003</v>
      </c>
      <c r="N38" s="67"/>
      <c r="O38" s="68" t="s">
        <v>62</v>
      </c>
      <c r="P38" s="69">
        <f t="shared" si="0"/>
        <v>7.1099999999999994</v>
      </c>
      <c r="Q38" s="70">
        <v>4.66</v>
      </c>
      <c r="R38" s="70">
        <v>4.8899999999999997</v>
      </c>
      <c r="S38" s="71">
        <v>0.53</v>
      </c>
      <c r="T38" s="1"/>
      <c r="U38" s="1"/>
    </row>
    <row r="39" spans="1:21" ht="15" x14ac:dyDescent="0.25">
      <c r="A39" s="58" t="s">
        <v>76</v>
      </c>
      <c r="B39" s="59">
        <v>24</v>
      </c>
      <c r="C39" s="60" t="s">
        <v>62</v>
      </c>
      <c r="D39" s="61">
        <v>63.36</v>
      </c>
      <c r="E39" s="61">
        <v>6.83</v>
      </c>
      <c r="F39" s="62">
        <v>36.380000000000003</v>
      </c>
      <c r="G39" s="63">
        <v>37.1</v>
      </c>
      <c r="H39" s="64"/>
      <c r="I39" s="65" t="s">
        <v>62</v>
      </c>
      <c r="J39" s="61">
        <v>56</v>
      </c>
      <c r="K39" s="61">
        <v>5.23</v>
      </c>
      <c r="L39" s="62">
        <v>32.090000000000003</v>
      </c>
      <c r="M39" s="66">
        <v>32.57</v>
      </c>
      <c r="N39" s="67"/>
      <c r="O39" s="68" t="s">
        <v>62</v>
      </c>
      <c r="P39" s="69">
        <f t="shared" si="0"/>
        <v>7.3599999999999994</v>
      </c>
      <c r="Q39" s="70">
        <v>4.29</v>
      </c>
      <c r="R39" s="70">
        <v>4.53</v>
      </c>
      <c r="S39" s="71">
        <v>0.51</v>
      </c>
      <c r="T39" s="1"/>
      <c r="U39" s="1"/>
    </row>
    <row r="40" spans="1:21" ht="15" x14ac:dyDescent="0.25">
      <c r="A40" s="58" t="s">
        <v>77</v>
      </c>
      <c r="B40" s="59">
        <v>24</v>
      </c>
      <c r="C40" s="60" t="s">
        <v>62</v>
      </c>
      <c r="D40" s="61">
        <v>63.39</v>
      </c>
      <c r="E40" s="61">
        <v>6.83</v>
      </c>
      <c r="F40" s="62">
        <v>36.85</v>
      </c>
      <c r="G40" s="63">
        <v>37.54</v>
      </c>
      <c r="H40" s="64"/>
      <c r="I40" s="65" t="s">
        <v>62</v>
      </c>
      <c r="J40" s="61">
        <v>56.07</v>
      </c>
      <c r="K40" s="61">
        <v>5.23</v>
      </c>
      <c r="L40" s="62">
        <v>31.62</v>
      </c>
      <c r="M40" s="66">
        <v>32.1</v>
      </c>
      <c r="N40" s="67"/>
      <c r="O40" s="68" t="s">
        <v>62</v>
      </c>
      <c r="P40" s="69">
        <f t="shared" si="0"/>
        <v>7.32</v>
      </c>
      <c r="Q40" s="70">
        <v>5.23</v>
      </c>
      <c r="R40" s="70">
        <v>5.44</v>
      </c>
      <c r="S40" s="71">
        <v>0.56200000000000006</v>
      </c>
      <c r="T40" s="1"/>
      <c r="U40" s="1"/>
    </row>
    <row r="41" spans="1:21" ht="15" x14ac:dyDescent="0.25">
      <c r="A41" s="58" t="s">
        <v>78</v>
      </c>
      <c r="B41" s="59">
        <v>24</v>
      </c>
      <c r="C41" s="60" t="s">
        <v>62</v>
      </c>
      <c r="D41" s="61">
        <v>63.39</v>
      </c>
      <c r="E41" s="61">
        <v>6.83</v>
      </c>
      <c r="F41" s="62">
        <v>36.869999999999997</v>
      </c>
      <c r="G41" s="63">
        <v>37.590000000000003</v>
      </c>
      <c r="H41" s="64"/>
      <c r="I41" s="65" t="s">
        <v>62</v>
      </c>
      <c r="J41" s="61">
        <v>56.13</v>
      </c>
      <c r="K41" s="61">
        <v>5.23</v>
      </c>
      <c r="L41" s="62">
        <v>31.66</v>
      </c>
      <c r="M41" s="66">
        <v>32.14</v>
      </c>
      <c r="N41" s="67"/>
      <c r="O41" s="68" t="s">
        <v>62</v>
      </c>
      <c r="P41" s="69">
        <f t="shared" si="0"/>
        <v>7.259999999999998</v>
      </c>
      <c r="Q41" s="70">
        <v>5.21</v>
      </c>
      <c r="R41" s="70">
        <v>5.45</v>
      </c>
      <c r="S41" s="71">
        <v>0.56299999999999994</v>
      </c>
      <c r="T41" s="1"/>
      <c r="U41" s="1"/>
    </row>
    <row r="42" spans="1:21" ht="15" x14ac:dyDescent="0.25">
      <c r="A42" s="58" t="s">
        <v>79</v>
      </c>
      <c r="B42" s="59">
        <v>24</v>
      </c>
      <c r="C42" s="60" t="s">
        <v>62</v>
      </c>
      <c r="D42" s="61">
        <v>63.39</v>
      </c>
      <c r="E42" s="61">
        <v>6.83</v>
      </c>
      <c r="F42" s="62">
        <v>35.85</v>
      </c>
      <c r="G42" s="63">
        <v>36.53</v>
      </c>
      <c r="H42" s="64"/>
      <c r="I42" s="65" t="s">
        <v>62</v>
      </c>
      <c r="J42" s="61">
        <v>56.06</v>
      </c>
      <c r="K42" s="61">
        <v>5.23</v>
      </c>
      <c r="L42" s="62">
        <v>31.81</v>
      </c>
      <c r="M42" s="66">
        <v>32.29</v>
      </c>
      <c r="N42" s="67"/>
      <c r="O42" s="68" t="s">
        <v>62</v>
      </c>
      <c r="P42" s="69">
        <f t="shared" si="0"/>
        <v>7.3299999999999983</v>
      </c>
      <c r="Q42" s="70">
        <v>4.04</v>
      </c>
      <c r="R42" s="70">
        <v>4.24</v>
      </c>
      <c r="S42" s="71">
        <v>0.49</v>
      </c>
      <c r="T42" s="1"/>
      <c r="U42" s="1"/>
    </row>
    <row r="43" spans="1:21" ht="15" x14ac:dyDescent="0.25">
      <c r="A43" s="58" t="s">
        <v>80</v>
      </c>
      <c r="B43" s="59">
        <v>24</v>
      </c>
      <c r="C43" s="60" t="s">
        <v>62</v>
      </c>
      <c r="D43" s="61">
        <v>63.39</v>
      </c>
      <c r="E43" s="61">
        <v>6.83</v>
      </c>
      <c r="F43" s="62">
        <v>36.54</v>
      </c>
      <c r="G43" s="63">
        <v>37.22</v>
      </c>
      <c r="H43" s="64"/>
      <c r="I43" s="65" t="s">
        <v>62</v>
      </c>
      <c r="J43" s="61">
        <v>56.24</v>
      </c>
      <c r="K43" s="61">
        <v>5.23</v>
      </c>
      <c r="L43" s="62">
        <v>31.86</v>
      </c>
      <c r="M43" s="66">
        <v>32.340000000000003</v>
      </c>
      <c r="N43" s="67"/>
      <c r="O43" s="68" t="s">
        <v>62</v>
      </c>
      <c r="P43" s="69">
        <f t="shared" si="0"/>
        <v>7.1499999999999986</v>
      </c>
      <c r="Q43" s="70">
        <v>4.68</v>
      </c>
      <c r="R43" s="70">
        <v>4.88</v>
      </c>
      <c r="S43" s="71">
        <v>0.52400000000000002</v>
      </c>
      <c r="T43" s="1"/>
      <c r="U43" s="1"/>
    </row>
    <row r="44" spans="1:21" ht="15" x14ac:dyDescent="0.25">
      <c r="A44" s="58" t="s">
        <v>81</v>
      </c>
      <c r="B44" s="59">
        <v>24</v>
      </c>
      <c r="C44" s="60" t="s">
        <v>62</v>
      </c>
      <c r="D44" s="61">
        <v>63.37</v>
      </c>
      <c r="E44" s="61">
        <v>6.83</v>
      </c>
      <c r="F44" s="62">
        <v>34.24</v>
      </c>
      <c r="G44" s="63">
        <v>34.880000000000003</v>
      </c>
      <c r="H44" s="64"/>
      <c r="I44" s="65" t="s">
        <v>62</v>
      </c>
      <c r="J44" s="61">
        <v>55.86</v>
      </c>
      <c r="K44" s="61">
        <v>5.23</v>
      </c>
      <c r="L44" s="62">
        <v>29.95</v>
      </c>
      <c r="M44" s="66">
        <v>30.4</v>
      </c>
      <c r="N44" s="67"/>
      <c r="O44" s="68" t="s">
        <v>62</v>
      </c>
      <c r="P44" s="69">
        <f t="shared" si="0"/>
        <v>7.509999999999998</v>
      </c>
      <c r="Q44" s="70">
        <v>4.29</v>
      </c>
      <c r="R44" s="70">
        <v>4.4800000000000004</v>
      </c>
      <c r="S44" s="71">
        <v>0.498</v>
      </c>
      <c r="T44" s="1"/>
      <c r="U44" s="1"/>
    </row>
    <row r="45" spans="1:21" ht="15" x14ac:dyDescent="0.25">
      <c r="A45" s="58" t="s">
        <v>82</v>
      </c>
      <c r="B45" s="59">
        <v>24</v>
      </c>
      <c r="C45" s="60" t="s">
        <v>62</v>
      </c>
      <c r="D45" s="61">
        <v>63.43</v>
      </c>
      <c r="E45" s="61">
        <v>6.83</v>
      </c>
      <c r="F45" s="62">
        <v>34.79</v>
      </c>
      <c r="G45" s="63">
        <v>35.450000000000003</v>
      </c>
      <c r="H45" s="64"/>
      <c r="I45" s="65" t="s">
        <v>62</v>
      </c>
      <c r="J45" s="61">
        <v>55.88</v>
      </c>
      <c r="K45" s="61">
        <v>5.23</v>
      </c>
      <c r="L45" s="62">
        <v>29.62</v>
      </c>
      <c r="M45" s="66">
        <v>30.1</v>
      </c>
      <c r="N45" s="67"/>
      <c r="O45" s="68" t="s">
        <v>62</v>
      </c>
      <c r="P45" s="69">
        <f t="shared" si="0"/>
        <v>7.5499999999999972</v>
      </c>
      <c r="Q45" s="70">
        <v>5.17</v>
      </c>
      <c r="R45" s="70">
        <v>5.35</v>
      </c>
      <c r="S45" s="71">
        <v>0.55200000000000005</v>
      </c>
      <c r="T45" s="1"/>
      <c r="U45" s="1"/>
    </row>
    <row r="46" spans="1:21" ht="15" x14ac:dyDescent="0.25">
      <c r="A46" s="58" t="s">
        <v>83</v>
      </c>
      <c r="B46" s="59">
        <v>24</v>
      </c>
      <c r="C46" s="60" t="s">
        <v>62</v>
      </c>
      <c r="D46" s="61">
        <v>63.38</v>
      </c>
      <c r="E46" s="61">
        <v>6.83</v>
      </c>
      <c r="F46" s="62">
        <v>34.19</v>
      </c>
      <c r="G46" s="63">
        <v>34.83</v>
      </c>
      <c r="H46" s="64"/>
      <c r="I46" s="65" t="s">
        <v>62</v>
      </c>
      <c r="J46" s="61">
        <v>55.7</v>
      </c>
      <c r="K46" s="61">
        <v>5.23</v>
      </c>
      <c r="L46" s="62">
        <v>29.91</v>
      </c>
      <c r="M46" s="66">
        <v>30.39</v>
      </c>
      <c r="N46" s="67"/>
      <c r="O46" s="68" t="s">
        <v>62</v>
      </c>
      <c r="P46" s="69">
        <f t="shared" si="0"/>
        <v>7.68</v>
      </c>
      <c r="Q46" s="70">
        <v>4.28</v>
      </c>
      <c r="R46" s="70">
        <v>4.4400000000000004</v>
      </c>
      <c r="S46" s="71">
        <v>0.502</v>
      </c>
      <c r="T46" s="1"/>
      <c r="U46" s="1"/>
    </row>
    <row r="47" spans="1:21" ht="15" x14ac:dyDescent="0.25">
      <c r="A47" s="58" t="s">
        <v>84</v>
      </c>
      <c r="B47" s="59">
        <v>24</v>
      </c>
      <c r="C47" s="60" t="s">
        <v>62</v>
      </c>
      <c r="D47" s="61">
        <v>63.42</v>
      </c>
      <c r="E47" s="61">
        <v>6.83</v>
      </c>
      <c r="F47" s="62">
        <v>34.46</v>
      </c>
      <c r="G47" s="63">
        <v>35.11</v>
      </c>
      <c r="H47" s="64"/>
      <c r="I47" s="65" t="s">
        <v>62</v>
      </c>
      <c r="J47" s="61">
        <v>55.76</v>
      </c>
      <c r="K47" s="61">
        <v>5.23</v>
      </c>
      <c r="L47" s="62">
        <v>29.91</v>
      </c>
      <c r="M47" s="66">
        <v>30.39</v>
      </c>
      <c r="N47" s="67"/>
      <c r="O47" s="68" t="s">
        <v>62</v>
      </c>
      <c r="P47" s="69">
        <f t="shared" si="0"/>
        <v>7.6600000000000037</v>
      </c>
      <c r="Q47" s="70">
        <v>4.55</v>
      </c>
      <c r="R47" s="70">
        <v>4.72</v>
      </c>
      <c r="S47" s="71">
        <v>0.51900000000000002</v>
      </c>
      <c r="T47" s="1"/>
      <c r="U47" s="1"/>
    </row>
    <row r="48" spans="1:21" ht="15" x14ac:dyDescent="0.25">
      <c r="A48" s="58" t="s">
        <v>85</v>
      </c>
      <c r="B48" s="59">
        <v>24</v>
      </c>
      <c r="C48" s="60" t="s">
        <v>62</v>
      </c>
      <c r="D48" s="61">
        <v>63.43</v>
      </c>
      <c r="E48" s="61">
        <v>6.83</v>
      </c>
      <c r="F48" s="62">
        <v>35.44</v>
      </c>
      <c r="G48" s="63">
        <v>36.119999999999997</v>
      </c>
      <c r="H48" s="64"/>
      <c r="I48" s="65" t="s">
        <v>62</v>
      </c>
      <c r="J48" s="61">
        <v>55.9</v>
      </c>
      <c r="K48" s="61">
        <v>5.23</v>
      </c>
      <c r="L48" s="62">
        <v>30.03</v>
      </c>
      <c r="M48" s="66">
        <v>30.51</v>
      </c>
      <c r="N48" s="67"/>
      <c r="O48" s="68" t="s">
        <v>62</v>
      </c>
      <c r="P48" s="69">
        <f t="shared" si="0"/>
        <v>7.5300000000000011</v>
      </c>
      <c r="Q48" s="70">
        <v>5.41</v>
      </c>
      <c r="R48" s="70">
        <v>5.61</v>
      </c>
      <c r="S48" s="71">
        <v>0.57099999999999995</v>
      </c>
      <c r="T48" s="1"/>
      <c r="U48" s="1"/>
    </row>
    <row r="49" spans="1:21" ht="15" x14ac:dyDescent="0.25">
      <c r="A49" s="58" t="s">
        <v>86</v>
      </c>
      <c r="B49" s="59">
        <v>24</v>
      </c>
      <c r="C49" s="60" t="s">
        <v>62</v>
      </c>
      <c r="D49" s="61">
        <v>63.44</v>
      </c>
      <c r="E49" s="61">
        <v>6.83</v>
      </c>
      <c r="F49" s="62">
        <v>34.549999999999997</v>
      </c>
      <c r="G49" s="63">
        <v>35.200000000000003</v>
      </c>
      <c r="H49" s="64"/>
      <c r="I49" s="65" t="s">
        <v>62</v>
      </c>
      <c r="J49" s="61">
        <v>55.8</v>
      </c>
      <c r="K49" s="61">
        <v>5.23</v>
      </c>
      <c r="L49" s="62">
        <v>30.15</v>
      </c>
      <c r="M49" s="66">
        <v>30.63</v>
      </c>
      <c r="N49" s="67"/>
      <c r="O49" s="68" t="s">
        <v>62</v>
      </c>
      <c r="P49" s="69">
        <f t="shared" si="0"/>
        <v>7.6400000000000006</v>
      </c>
      <c r="Q49" s="70">
        <v>4.4000000000000004</v>
      </c>
      <c r="R49" s="70">
        <v>4.57</v>
      </c>
      <c r="S49" s="71">
        <v>0.51</v>
      </c>
      <c r="T49" s="1"/>
      <c r="U49" s="1"/>
    </row>
    <row r="50" spans="1:21" ht="15" x14ac:dyDescent="0.25">
      <c r="A50" s="58" t="s">
        <v>87</v>
      </c>
      <c r="B50" s="59">
        <v>24</v>
      </c>
      <c r="C50" s="60" t="s">
        <v>62</v>
      </c>
      <c r="D50" s="61">
        <v>63.46</v>
      </c>
      <c r="E50" s="61">
        <v>6.83</v>
      </c>
      <c r="F50" s="62">
        <v>35.53</v>
      </c>
      <c r="G50" s="63">
        <v>36.22</v>
      </c>
      <c r="H50" s="64"/>
      <c r="I50" s="65" t="s">
        <v>62</v>
      </c>
      <c r="J50" s="61">
        <v>55.89</v>
      </c>
      <c r="K50" s="61">
        <v>5.23</v>
      </c>
      <c r="L50" s="62">
        <v>29.81</v>
      </c>
      <c r="M50" s="66">
        <v>30.29</v>
      </c>
      <c r="N50" s="67"/>
      <c r="O50" s="68" t="s">
        <v>62</v>
      </c>
      <c r="P50" s="69">
        <f t="shared" si="0"/>
        <v>7.57</v>
      </c>
      <c r="Q50" s="70">
        <v>5.72</v>
      </c>
      <c r="R50" s="70">
        <v>5.93</v>
      </c>
      <c r="S50" s="71">
        <v>0.59099999999999997</v>
      </c>
      <c r="T50" s="1"/>
      <c r="U50" s="1"/>
    </row>
    <row r="51" spans="1:21" ht="15" x14ac:dyDescent="0.25">
      <c r="A51" s="58" t="s">
        <v>88</v>
      </c>
      <c r="B51" s="59">
        <v>24</v>
      </c>
      <c r="C51" s="60" t="s">
        <v>62</v>
      </c>
      <c r="D51" s="61">
        <v>63.41</v>
      </c>
      <c r="E51" s="61">
        <v>6.83</v>
      </c>
      <c r="F51" s="62">
        <v>35.299999999999997</v>
      </c>
      <c r="G51" s="63">
        <v>35.97</v>
      </c>
      <c r="H51" s="64"/>
      <c r="I51" s="65" t="s">
        <v>62</v>
      </c>
      <c r="J51" s="61">
        <v>55.86</v>
      </c>
      <c r="K51" s="61">
        <v>5.23</v>
      </c>
      <c r="L51" s="62">
        <v>30.55</v>
      </c>
      <c r="M51" s="66">
        <v>31.03</v>
      </c>
      <c r="N51" s="67"/>
      <c r="O51" s="68" t="s">
        <v>62</v>
      </c>
      <c r="P51" s="69">
        <f t="shared" si="0"/>
        <v>7.5499999999999972</v>
      </c>
      <c r="Q51" s="70">
        <v>4.75</v>
      </c>
      <c r="R51" s="70">
        <v>4.9400000000000004</v>
      </c>
      <c r="S51" s="71">
        <v>0.53100000000000003</v>
      </c>
      <c r="T51" s="1"/>
      <c r="U51" s="1"/>
    </row>
    <row r="52" spans="1:21" ht="15" x14ac:dyDescent="0.25">
      <c r="A52" s="58" t="s">
        <v>89</v>
      </c>
      <c r="B52" s="59">
        <v>24</v>
      </c>
      <c r="C52" s="60" t="s">
        <v>62</v>
      </c>
      <c r="D52" s="61">
        <v>63.5</v>
      </c>
      <c r="E52" s="61">
        <v>6.83</v>
      </c>
      <c r="F52" s="62">
        <v>35.32</v>
      </c>
      <c r="G52" s="63">
        <v>36.01</v>
      </c>
      <c r="H52" s="64"/>
      <c r="I52" s="65" t="s">
        <v>62</v>
      </c>
      <c r="J52" s="61">
        <v>55.99</v>
      </c>
      <c r="K52" s="61">
        <v>5.23</v>
      </c>
      <c r="L52" s="62">
        <v>30.8</v>
      </c>
      <c r="M52" s="66">
        <v>31.28</v>
      </c>
      <c r="N52" s="67"/>
      <c r="O52" s="68" t="s">
        <v>62</v>
      </c>
      <c r="P52" s="69">
        <f t="shared" si="0"/>
        <v>7.509999999999998</v>
      </c>
      <c r="Q52" s="70">
        <v>4.5199999999999996</v>
      </c>
      <c r="R52" s="70">
        <v>4.7300000000000004</v>
      </c>
      <c r="S52" s="71">
        <v>0.52</v>
      </c>
      <c r="T52" s="1"/>
      <c r="U52" s="1"/>
    </row>
    <row r="53" spans="1:21" ht="15" x14ac:dyDescent="0.25">
      <c r="A53" s="58" t="s">
        <v>90</v>
      </c>
      <c r="B53" s="59">
        <v>24</v>
      </c>
      <c r="C53" s="60" t="s">
        <v>62</v>
      </c>
      <c r="D53" s="61">
        <v>63.41</v>
      </c>
      <c r="E53" s="61">
        <v>6.83</v>
      </c>
      <c r="F53" s="62">
        <v>34.340000000000003</v>
      </c>
      <c r="G53" s="63">
        <v>35</v>
      </c>
      <c r="H53" s="64"/>
      <c r="I53" s="65" t="s">
        <v>62</v>
      </c>
      <c r="J53" s="61">
        <v>55.71</v>
      </c>
      <c r="K53" s="61">
        <v>5.23</v>
      </c>
      <c r="L53" s="62">
        <v>29.68</v>
      </c>
      <c r="M53" s="66">
        <v>30.16</v>
      </c>
      <c r="N53" s="67"/>
      <c r="O53" s="68" t="s">
        <v>62</v>
      </c>
      <c r="P53" s="69">
        <f t="shared" si="0"/>
        <v>7.6999999999999957</v>
      </c>
      <c r="Q53" s="70">
        <v>4.66</v>
      </c>
      <c r="R53" s="70">
        <v>4.84</v>
      </c>
      <c r="S53" s="71">
        <v>0.52400000000000002</v>
      </c>
      <c r="T53" s="1"/>
      <c r="U53" s="1"/>
    </row>
    <row r="54" spans="1:21" ht="15" x14ac:dyDescent="0.25">
      <c r="A54" s="58" t="s">
        <v>91</v>
      </c>
      <c r="B54" s="59">
        <v>24</v>
      </c>
      <c r="C54" s="60" t="s">
        <v>62</v>
      </c>
      <c r="D54" s="61">
        <v>63.14</v>
      </c>
      <c r="E54" s="61">
        <v>6.83</v>
      </c>
      <c r="F54" s="62">
        <v>34.799999999999997</v>
      </c>
      <c r="G54" s="63">
        <v>35.46</v>
      </c>
      <c r="H54" s="64"/>
      <c r="I54" s="65" t="s">
        <v>62</v>
      </c>
      <c r="J54" s="61">
        <v>55.68</v>
      </c>
      <c r="K54" s="61">
        <v>5.23</v>
      </c>
      <c r="L54" s="62">
        <v>29.76</v>
      </c>
      <c r="M54" s="66">
        <v>30.23</v>
      </c>
      <c r="N54" s="67"/>
      <c r="O54" s="68" t="s">
        <v>62</v>
      </c>
      <c r="P54" s="69">
        <f t="shared" si="0"/>
        <v>7.4600000000000009</v>
      </c>
      <c r="Q54" s="70">
        <v>5.04</v>
      </c>
      <c r="R54" s="70">
        <v>5.23</v>
      </c>
      <c r="S54" s="71">
        <v>0.54</v>
      </c>
      <c r="T54" s="1"/>
      <c r="U54" s="1"/>
    </row>
    <row r="55" spans="1:21" ht="15" x14ac:dyDescent="0.25">
      <c r="A55" s="58" t="s">
        <v>54</v>
      </c>
      <c r="B55" s="59" t="s">
        <v>54</v>
      </c>
      <c r="C55" s="60" t="s">
        <v>62</v>
      </c>
      <c r="D55" s="61" t="s">
        <v>54</v>
      </c>
      <c r="E55" s="61" t="s">
        <v>54</v>
      </c>
      <c r="F55" s="62" t="s">
        <v>54</v>
      </c>
      <c r="G55" s="63" t="s">
        <v>54</v>
      </c>
      <c r="H55" s="64"/>
      <c r="I55" s="65" t="s">
        <v>62</v>
      </c>
      <c r="J55" s="61" t="s">
        <v>54</v>
      </c>
      <c r="K55" s="61" t="s">
        <v>54</v>
      </c>
      <c r="L55" s="62" t="s">
        <v>54</v>
      </c>
      <c r="M55" s="66" t="s">
        <v>54</v>
      </c>
      <c r="N55" s="67"/>
      <c r="O55" s="68" t="s">
        <v>54</v>
      </c>
      <c r="P55" s="69" t="str">
        <f t="shared" si="0"/>
        <v/>
      </c>
      <c r="Q55" s="70" t="s">
        <v>54</v>
      </c>
      <c r="R55" s="70" t="s">
        <v>54</v>
      </c>
      <c r="S55" s="71" t="s">
        <v>54</v>
      </c>
      <c r="T55" s="1"/>
      <c r="U55" s="1"/>
    </row>
    <row r="56" spans="1:21" ht="15" x14ac:dyDescent="0.25">
      <c r="A56" s="58" t="s">
        <v>54</v>
      </c>
      <c r="B56" s="59" t="s">
        <v>54</v>
      </c>
      <c r="C56" s="60" t="s">
        <v>62</v>
      </c>
      <c r="D56" s="61" t="s">
        <v>54</v>
      </c>
      <c r="E56" s="61" t="s">
        <v>54</v>
      </c>
      <c r="F56" s="62" t="s">
        <v>54</v>
      </c>
      <c r="G56" s="63" t="s">
        <v>54</v>
      </c>
      <c r="H56" s="64"/>
      <c r="I56" s="65" t="s">
        <v>62</v>
      </c>
      <c r="J56" s="61" t="s">
        <v>54</v>
      </c>
      <c r="K56" s="61" t="s">
        <v>54</v>
      </c>
      <c r="L56" s="62" t="s">
        <v>54</v>
      </c>
      <c r="M56" s="66" t="s">
        <v>54</v>
      </c>
      <c r="N56" s="67"/>
      <c r="O56" s="68" t="s">
        <v>54</v>
      </c>
      <c r="P56" s="69" t="str">
        <f t="shared" si="0"/>
        <v/>
      </c>
      <c r="Q56" s="70" t="s">
        <v>54</v>
      </c>
      <c r="R56" s="70" t="s">
        <v>54</v>
      </c>
      <c r="S56" s="71" t="s">
        <v>54</v>
      </c>
      <c r="T56" s="1"/>
      <c r="U56" s="1"/>
    </row>
    <row r="57" spans="1:21" ht="15" x14ac:dyDescent="0.25">
      <c r="A57" s="58" t="s">
        <v>54</v>
      </c>
      <c r="B57" s="59" t="s">
        <v>54</v>
      </c>
      <c r="C57" s="60" t="s">
        <v>62</v>
      </c>
      <c r="D57" s="61" t="s">
        <v>54</v>
      </c>
      <c r="E57" s="61" t="s">
        <v>54</v>
      </c>
      <c r="F57" s="62" t="s">
        <v>54</v>
      </c>
      <c r="G57" s="63" t="s">
        <v>54</v>
      </c>
      <c r="H57" s="64"/>
      <c r="I57" s="65" t="s">
        <v>62</v>
      </c>
      <c r="J57" s="61" t="s">
        <v>54</v>
      </c>
      <c r="K57" s="61" t="s">
        <v>54</v>
      </c>
      <c r="L57" s="62" t="s">
        <v>54</v>
      </c>
      <c r="M57" s="66" t="s">
        <v>54</v>
      </c>
      <c r="N57" s="67"/>
      <c r="O57" s="68" t="s">
        <v>54</v>
      </c>
      <c r="P57" s="69" t="str">
        <f t="shared" si="0"/>
        <v/>
      </c>
      <c r="Q57" s="70" t="s">
        <v>54</v>
      </c>
      <c r="R57" s="70" t="s">
        <v>54</v>
      </c>
      <c r="S57" s="71" t="s">
        <v>54</v>
      </c>
      <c r="T57" s="1"/>
      <c r="U57" s="1"/>
    </row>
    <row r="58" spans="1:21" ht="15" x14ac:dyDescent="0.25">
      <c r="A58" s="58" t="s">
        <v>54</v>
      </c>
      <c r="B58" s="59" t="s">
        <v>54</v>
      </c>
      <c r="C58" s="60" t="s">
        <v>62</v>
      </c>
      <c r="D58" s="61" t="s">
        <v>54</v>
      </c>
      <c r="E58" s="61" t="s">
        <v>54</v>
      </c>
      <c r="F58" s="62" t="s">
        <v>54</v>
      </c>
      <c r="G58" s="63" t="s">
        <v>54</v>
      </c>
      <c r="H58" s="64"/>
      <c r="I58" s="65" t="s">
        <v>62</v>
      </c>
      <c r="J58" s="61" t="s">
        <v>54</v>
      </c>
      <c r="K58" s="61" t="s">
        <v>54</v>
      </c>
      <c r="L58" s="62" t="s">
        <v>54</v>
      </c>
      <c r="M58" s="66" t="s">
        <v>54</v>
      </c>
      <c r="N58" s="67"/>
      <c r="O58" s="68" t="s">
        <v>54</v>
      </c>
      <c r="P58" s="69" t="str">
        <f t="shared" si="0"/>
        <v/>
      </c>
      <c r="Q58" s="70" t="s">
        <v>54</v>
      </c>
      <c r="R58" s="70" t="s">
        <v>54</v>
      </c>
      <c r="S58" s="71" t="s">
        <v>54</v>
      </c>
      <c r="T58" s="1"/>
      <c r="U58" s="1"/>
    </row>
    <row r="59" spans="1:21" ht="15" x14ac:dyDescent="0.25">
      <c r="A59" s="58" t="s">
        <v>54</v>
      </c>
      <c r="B59" s="59" t="s">
        <v>54</v>
      </c>
      <c r="C59" s="60" t="s">
        <v>62</v>
      </c>
      <c r="D59" s="61" t="s">
        <v>54</v>
      </c>
      <c r="E59" s="61" t="s">
        <v>54</v>
      </c>
      <c r="F59" s="62" t="s">
        <v>54</v>
      </c>
      <c r="G59" s="63" t="s">
        <v>54</v>
      </c>
      <c r="H59" s="64"/>
      <c r="I59" s="65" t="s">
        <v>62</v>
      </c>
      <c r="J59" s="61" t="s">
        <v>54</v>
      </c>
      <c r="K59" s="61" t="s">
        <v>54</v>
      </c>
      <c r="L59" s="62" t="s">
        <v>54</v>
      </c>
      <c r="M59" s="66" t="s">
        <v>54</v>
      </c>
      <c r="N59" s="67"/>
      <c r="O59" s="68" t="s">
        <v>54</v>
      </c>
      <c r="P59" s="69" t="str">
        <f t="shared" si="0"/>
        <v/>
      </c>
      <c r="Q59" s="70" t="s">
        <v>54</v>
      </c>
      <c r="R59" s="70" t="s">
        <v>54</v>
      </c>
      <c r="S59" s="71" t="s">
        <v>54</v>
      </c>
      <c r="T59" s="1"/>
      <c r="U59" s="1"/>
    </row>
    <row r="60" spans="1:21" ht="15" x14ac:dyDescent="0.25">
      <c r="A60" s="58" t="s">
        <v>54</v>
      </c>
      <c r="B60" s="59" t="s">
        <v>54</v>
      </c>
      <c r="C60" s="60" t="s">
        <v>62</v>
      </c>
      <c r="D60" s="61" t="s">
        <v>54</v>
      </c>
      <c r="E60" s="61" t="s">
        <v>54</v>
      </c>
      <c r="F60" s="62" t="s">
        <v>54</v>
      </c>
      <c r="G60" s="63" t="s">
        <v>54</v>
      </c>
      <c r="H60" s="64"/>
      <c r="I60" s="65" t="s">
        <v>62</v>
      </c>
      <c r="J60" s="61" t="s">
        <v>54</v>
      </c>
      <c r="K60" s="61" t="s">
        <v>54</v>
      </c>
      <c r="L60" s="62" t="s">
        <v>54</v>
      </c>
      <c r="M60" s="66" t="s">
        <v>54</v>
      </c>
      <c r="N60" s="67"/>
      <c r="O60" s="68" t="s">
        <v>54</v>
      </c>
      <c r="P60" s="69" t="str">
        <f t="shared" si="0"/>
        <v/>
      </c>
      <c r="Q60" s="70" t="s">
        <v>54</v>
      </c>
      <c r="R60" s="70" t="s">
        <v>54</v>
      </c>
      <c r="S60" s="71" t="s">
        <v>54</v>
      </c>
      <c r="T60" s="1"/>
      <c r="U60" s="1"/>
    </row>
    <row r="61" spans="1:21" ht="15" x14ac:dyDescent="0.25">
      <c r="A61" s="58" t="s">
        <v>54</v>
      </c>
      <c r="B61" s="59" t="s">
        <v>54</v>
      </c>
      <c r="C61" s="60" t="s">
        <v>62</v>
      </c>
      <c r="D61" s="61" t="s">
        <v>54</v>
      </c>
      <c r="E61" s="61" t="s">
        <v>54</v>
      </c>
      <c r="F61" s="62" t="s">
        <v>54</v>
      </c>
      <c r="G61" s="63" t="s">
        <v>54</v>
      </c>
      <c r="H61" s="64"/>
      <c r="I61" s="65" t="s">
        <v>62</v>
      </c>
      <c r="J61" s="61" t="s">
        <v>54</v>
      </c>
      <c r="K61" s="61" t="s">
        <v>54</v>
      </c>
      <c r="L61" s="62" t="s">
        <v>54</v>
      </c>
      <c r="M61" s="66" t="s">
        <v>54</v>
      </c>
      <c r="N61" s="67"/>
      <c r="O61" s="68" t="s">
        <v>54</v>
      </c>
      <c r="P61" s="69" t="str">
        <f t="shared" si="0"/>
        <v/>
      </c>
      <c r="Q61" s="70" t="s">
        <v>54</v>
      </c>
      <c r="R61" s="70" t="s">
        <v>54</v>
      </c>
      <c r="S61" s="71" t="s">
        <v>54</v>
      </c>
      <c r="T61" s="1"/>
      <c r="U61" s="1"/>
    </row>
    <row r="62" spans="1:21" ht="15" x14ac:dyDescent="0.25">
      <c r="A62" s="58" t="s">
        <v>54</v>
      </c>
      <c r="B62" s="59" t="s">
        <v>54</v>
      </c>
      <c r="C62" s="60" t="s">
        <v>62</v>
      </c>
      <c r="D62" s="61" t="s">
        <v>54</v>
      </c>
      <c r="E62" s="61" t="s">
        <v>54</v>
      </c>
      <c r="F62" s="62" t="s">
        <v>54</v>
      </c>
      <c r="G62" s="63" t="s">
        <v>54</v>
      </c>
      <c r="H62" s="64"/>
      <c r="I62" s="65" t="s">
        <v>62</v>
      </c>
      <c r="J62" s="61" t="s">
        <v>54</v>
      </c>
      <c r="K62" s="61" t="s">
        <v>54</v>
      </c>
      <c r="L62" s="62" t="s">
        <v>54</v>
      </c>
      <c r="M62" s="66" t="s">
        <v>54</v>
      </c>
      <c r="N62" s="67"/>
      <c r="O62" s="68" t="s">
        <v>54</v>
      </c>
      <c r="P62" s="69" t="str">
        <f t="shared" si="0"/>
        <v/>
      </c>
      <c r="Q62" s="70" t="s">
        <v>54</v>
      </c>
      <c r="R62" s="70" t="s">
        <v>54</v>
      </c>
      <c r="S62" s="71" t="s">
        <v>54</v>
      </c>
      <c r="T62" s="1"/>
      <c r="U62" s="1"/>
    </row>
    <row r="63" spans="1:21" ht="15" x14ac:dyDescent="0.25">
      <c r="A63" s="58" t="s">
        <v>54</v>
      </c>
      <c r="B63" s="59" t="s">
        <v>54</v>
      </c>
      <c r="C63" s="60" t="s">
        <v>62</v>
      </c>
      <c r="D63" s="61" t="s">
        <v>54</v>
      </c>
      <c r="E63" s="61" t="s">
        <v>54</v>
      </c>
      <c r="F63" s="62" t="s">
        <v>54</v>
      </c>
      <c r="G63" s="63" t="s">
        <v>54</v>
      </c>
      <c r="H63" s="64"/>
      <c r="I63" s="65" t="s">
        <v>62</v>
      </c>
      <c r="J63" s="61" t="s">
        <v>54</v>
      </c>
      <c r="K63" s="61" t="s">
        <v>54</v>
      </c>
      <c r="L63" s="62" t="s">
        <v>54</v>
      </c>
      <c r="M63" s="66" t="s">
        <v>54</v>
      </c>
      <c r="N63" s="67"/>
      <c r="O63" s="68" t="s">
        <v>54</v>
      </c>
      <c r="P63" s="69" t="str">
        <f t="shared" si="0"/>
        <v/>
      </c>
      <c r="Q63" s="70" t="s">
        <v>54</v>
      </c>
      <c r="R63" s="70" t="s">
        <v>54</v>
      </c>
      <c r="S63" s="71" t="s">
        <v>54</v>
      </c>
      <c r="T63" s="1"/>
      <c r="U63" s="1"/>
    </row>
    <row r="64" spans="1:21" ht="15" x14ac:dyDescent="0.25">
      <c r="A64" s="58" t="s">
        <v>54</v>
      </c>
      <c r="B64" s="59" t="s">
        <v>54</v>
      </c>
      <c r="C64" s="60" t="s">
        <v>62</v>
      </c>
      <c r="D64" s="61" t="s">
        <v>54</v>
      </c>
      <c r="E64" s="61" t="s">
        <v>54</v>
      </c>
      <c r="F64" s="62" t="s">
        <v>54</v>
      </c>
      <c r="G64" s="63" t="s">
        <v>54</v>
      </c>
      <c r="H64" s="64"/>
      <c r="I64" s="65" t="s">
        <v>62</v>
      </c>
      <c r="J64" s="61" t="s">
        <v>54</v>
      </c>
      <c r="K64" s="61" t="s">
        <v>54</v>
      </c>
      <c r="L64" s="62" t="s">
        <v>54</v>
      </c>
      <c r="M64" s="66" t="s">
        <v>54</v>
      </c>
      <c r="N64" s="67"/>
      <c r="O64" s="68" t="s">
        <v>54</v>
      </c>
      <c r="P64" s="69" t="str">
        <f t="shared" si="0"/>
        <v/>
      </c>
      <c r="Q64" s="70" t="s">
        <v>54</v>
      </c>
      <c r="R64" s="70" t="s">
        <v>54</v>
      </c>
      <c r="S64" s="71" t="s">
        <v>54</v>
      </c>
      <c r="T64" s="1"/>
      <c r="U64" s="1"/>
    </row>
    <row r="65" spans="1:21" ht="15" x14ac:dyDescent="0.25">
      <c r="A65" s="58" t="s">
        <v>54</v>
      </c>
      <c r="B65" s="59" t="s">
        <v>54</v>
      </c>
      <c r="C65" s="60" t="s">
        <v>62</v>
      </c>
      <c r="D65" s="61" t="s">
        <v>54</v>
      </c>
      <c r="E65" s="61" t="s">
        <v>54</v>
      </c>
      <c r="F65" s="62" t="s">
        <v>54</v>
      </c>
      <c r="G65" s="63" t="s">
        <v>54</v>
      </c>
      <c r="H65" s="64"/>
      <c r="I65" s="65" t="s">
        <v>62</v>
      </c>
      <c r="J65" s="61" t="s">
        <v>54</v>
      </c>
      <c r="K65" s="61" t="s">
        <v>54</v>
      </c>
      <c r="L65" s="62" t="s">
        <v>54</v>
      </c>
      <c r="M65" s="66" t="s">
        <v>54</v>
      </c>
      <c r="N65" s="67"/>
      <c r="O65" s="68" t="s">
        <v>54</v>
      </c>
      <c r="P65" s="69" t="str">
        <f t="shared" si="0"/>
        <v/>
      </c>
      <c r="Q65" s="70" t="s">
        <v>54</v>
      </c>
      <c r="R65" s="70" t="s">
        <v>54</v>
      </c>
      <c r="S65" s="71" t="s">
        <v>54</v>
      </c>
      <c r="T65" s="1"/>
      <c r="U65" s="1"/>
    </row>
    <row r="66" spans="1:21" ht="15" x14ac:dyDescent="0.25">
      <c r="A66" s="58" t="s">
        <v>54</v>
      </c>
      <c r="B66" s="59" t="s">
        <v>54</v>
      </c>
      <c r="C66" s="60" t="s">
        <v>62</v>
      </c>
      <c r="D66" s="61" t="s">
        <v>54</v>
      </c>
      <c r="E66" s="61" t="s">
        <v>54</v>
      </c>
      <c r="F66" s="62" t="s">
        <v>54</v>
      </c>
      <c r="G66" s="63" t="s">
        <v>54</v>
      </c>
      <c r="H66" s="64"/>
      <c r="I66" s="65" t="s">
        <v>62</v>
      </c>
      <c r="J66" s="61" t="s">
        <v>54</v>
      </c>
      <c r="K66" s="61" t="s">
        <v>54</v>
      </c>
      <c r="L66" s="62" t="s">
        <v>54</v>
      </c>
      <c r="M66" s="66" t="s">
        <v>54</v>
      </c>
      <c r="N66" s="67"/>
      <c r="O66" s="68" t="s">
        <v>54</v>
      </c>
      <c r="P66" s="69" t="str">
        <f t="shared" si="0"/>
        <v/>
      </c>
      <c r="Q66" s="70" t="s">
        <v>54</v>
      </c>
      <c r="R66" s="70" t="s">
        <v>54</v>
      </c>
      <c r="S66" s="71" t="s">
        <v>54</v>
      </c>
      <c r="T66" s="1"/>
      <c r="U66" s="1"/>
    </row>
    <row r="67" spans="1:21" ht="15" x14ac:dyDescent="0.25">
      <c r="A67" s="58" t="s">
        <v>54</v>
      </c>
      <c r="B67" s="59" t="s">
        <v>54</v>
      </c>
      <c r="C67" s="60" t="s">
        <v>62</v>
      </c>
      <c r="D67" s="61" t="s">
        <v>54</v>
      </c>
      <c r="E67" s="61" t="s">
        <v>54</v>
      </c>
      <c r="F67" s="62" t="s">
        <v>54</v>
      </c>
      <c r="G67" s="63" t="s">
        <v>54</v>
      </c>
      <c r="H67" s="64"/>
      <c r="I67" s="65" t="s">
        <v>62</v>
      </c>
      <c r="J67" s="61" t="s">
        <v>54</v>
      </c>
      <c r="K67" s="61" t="s">
        <v>54</v>
      </c>
      <c r="L67" s="62" t="s">
        <v>54</v>
      </c>
      <c r="M67" s="66" t="s">
        <v>54</v>
      </c>
      <c r="N67" s="67"/>
      <c r="O67" s="68" t="s">
        <v>54</v>
      </c>
      <c r="P67" s="69" t="str">
        <f t="shared" si="0"/>
        <v/>
      </c>
      <c r="Q67" s="70" t="s">
        <v>54</v>
      </c>
      <c r="R67" s="70" t="s">
        <v>54</v>
      </c>
      <c r="S67" s="71" t="s">
        <v>54</v>
      </c>
      <c r="T67" s="1"/>
      <c r="U67" s="1"/>
    </row>
    <row r="68" spans="1:21" ht="15" x14ac:dyDescent="0.25">
      <c r="A68" s="58" t="s">
        <v>54</v>
      </c>
      <c r="B68" s="59" t="s">
        <v>54</v>
      </c>
      <c r="C68" s="60" t="s">
        <v>62</v>
      </c>
      <c r="D68" s="61" t="s">
        <v>54</v>
      </c>
      <c r="E68" s="61" t="s">
        <v>54</v>
      </c>
      <c r="F68" s="62" t="s">
        <v>54</v>
      </c>
      <c r="G68" s="63" t="s">
        <v>54</v>
      </c>
      <c r="H68" s="64"/>
      <c r="I68" s="65" t="s">
        <v>62</v>
      </c>
      <c r="J68" s="61" t="s">
        <v>54</v>
      </c>
      <c r="K68" s="61" t="s">
        <v>54</v>
      </c>
      <c r="L68" s="62" t="s">
        <v>54</v>
      </c>
      <c r="M68" s="66" t="s">
        <v>54</v>
      </c>
      <c r="N68" s="67"/>
      <c r="O68" s="68" t="s">
        <v>54</v>
      </c>
      <c r="P68" s="69" t="str">
        <f t="shared" si="0"/>
        <v/>
      </c>
      <c r="Q68" s="70" t="s">
        <v>54</v>
      </c>
      <c r="R68" s="70" t="s">
        <v>54</v>
      </c>
      <c r="S68" s="71" t="s">
        <v>54</v>
      </c>
      <c r="T68" s="1"/>
      <c r="U68" s="1"/>
    </row>
    <row r="69" spans="1:21" ht="15" x14ac:dyDescent="0.25">
      <c r="A69" s="58" t="s">
        <v>54</v>
      </c>
      <c r="B69" s="59" t="s">
        <v>54</v>
      </c>
      <c r="C69" s="60" t="s">
        <v>62</v>
      </c>
      <c r="D69" s="61" t="s">
        <v>54</v>
      </c>
      <c r="E69" s="61" t="s">
        <v>54</v>
      </c>
      <c r="F69" s="62" t="s">
        <v>54</v>
      </c>
      <c r="G69" s="63" t="s">
        <v>54</v>
      </c>
      <c r="H69" s="64"/>
      <c r="I69" s="65" t="s">
        <v>62</v>
      </c>
      <c r="J69" s="61" t="s">
        <v>54</v>
      </c>
      <c r="K69" s="61" t="s">
        <v>54</v>
      </c>
      <c r="L69" s="62" t="s">
        <v>54</v>
      </c>
      <c r="M69" s="66" t="s">
        <v>54</v>
      </c>
      <c r="N69" s="67"/>
      <c r="O69" s="68" t="s">
        <v>54</v>
      </c>
      <c r="P69" s="69" t="str">
        <f t="shared" si="0"/>
        <v/>
      </c>
      <c r="Q69" s="70" t="s">
        <v>54</v>
      </c>
      <c r="R69" s="70" t="s">
        <v>54</v>
      </c>
      <c r="S69" s="71" t="s">
        <v>54</v>
      </c>
      <c r="T69" s="1"/>
      <c r="U69" s="1"/>
    </row>
    <row r="70" spans="1:21" ht="15" x14ac:dyDescent="0.25">
      <c r="A70" s="58" t="s">
        <v>54</v>
      </c>
      <c r="B70" s="59" t="s">
        <v>54</v>
      </c>
      <c r="C70" s="60" t="s">
        <v>62</v>
      </c>
      <c r="D70" s="61" t="s">
        <v>54</v>
      </c>
      <c r="E70" s="61" t="s">
        <v>54</v>
      </c>
      <c r="F70" s="62" t="s">
        <v>54</v>
      </c>
      <c r="G70" s="63" t="s">
        <v>54</v>
      </c>
      <c r="H70" s="64"/>
      <c r="I70" s="65" t="s">
        <v>62</v>
      </c>
      <c r="J70" s="61" t="s">
        <v>54</v>
      </c>
      <c r="K70" s="61" t="s">
        <v>54</v>
      </c>
      <c r="L70" s="62" t="s">
        <v>54</v>
      </c>
      <c r="M70" s="66" t="s">
        <v>54</v>
      </c>
      <c r="N70" s="67"/>
      <c r="O70" s="68" t="s">
        <v>54</v>
      </c>
      <c r="P70" s="69" t="str">
        <f t="shared" si="0"/>
        <v/>
      </c>
      <c r="Q70" s="70" t="s">
        <v>54</v>
      </c>
      <c r="R70" s="70" t="s">
        <v>54</v>
      </c>
      <c r="S70" s="71" t="s">
        <v>54</v>
      </c>
      <c r="T70" s="1"/>
      <c r="U70" s="1"/>
    </row>
    <row r="71" spans="1:21" ht="15" x14ac:dyDescent="0.25">
      <c r="A71" s="58" t="s">
        <v>54</v>
      </c>
      <c r="B71" s="59" t="s">
        <v>54</v>
      </c>
      <c r="C71" s="60" t="s">
        <v>62</v>
      </c>
      <c r="D71" s="61" t="s">
        <v>54</v>
      </c>
      <c r="E71" s="61" t="s">
        <v>54</v>
      </c>
      <c r="F71" s="62" t="s">
        <v>54</v>
      </c>
      <c r="G71" s="63" t="s">
        <v>54</v>
      </c>
      <c r="H71" s="64"/>
      <c r="I71" s="65" t="s">
        <v>62</v>
      </c>
      <c r="J71" s="61" t="s">
        <v>54</v>
      </c>
      <c r="K71" s="61" t="s">
        <v>54</v>
      </c>
      <c r="L71" s="62" t="s">
        <v>54</v>
      </c>
      <c r="M71" s="66" t="s">
        <v>54</v>
      </c>
      <c r="N71" s="67"/>
      <c r="O71" s="68" t="s">
        <v>54</v>
      </c>
      <c r="P71" s="69" t="str">
        <f t="shared" si="0"/>
        <v/>
      </c>
      <c r="Q71" s="70" t="s">
        <v>54</v>
      </c>
      <c r="R71" s="70" t="s">
        <v>54</v>
      </c>
      <c r="S71" s="71" t="s">
        <v>54</v>
      </c>
      <c r="T71" s="1"/>
      <c r="U71" s="1"/>
    </row>
    <row r="72" spans="1:21" ht="15" x14ac:dyDescent="0.25">
      <c r="A72" s="58" t="s">
        <v>54</v>
      </c>
      <c r="B72" s="59" t="s">
        <v>54</v>
      </c>
      <c r="C72" s="60" t="s">
        <v>62</v>
      </c>
      <c r="D72" s="61" t="s">
        <v>54</v>
      </c>
      <c r="E72" s="61" t="s">
        <v>54</v>
      </c>
      <c r="F72" s="62" t="s">
        <v>54</v>
      </c>
      <c r="G72" s="63" t="s">
        <v>54</v>
      </c>
      <c r="H72" s="64"/>
      <c r="I72" s="65" t="s">
        <v>62</v>
      </c>
      <c r="J72" s="61" t="s">
        <v>54</v>
      </c>
      <c r="K72" s="61" t="s">
        <v>54</v>
      </c>
      <c r="L72" s="62" t="s">
        <v>54</v>
      </c>
      <c r="M72" s="66" t="s">
        <v>54</v>
      </c>
      <c r="N72" s="67"/>
      <c r="O72" s="68" t="s">
        <v>54</v>
      </c>
      <c r="P72" s="69" t="str">
        <f t="shared" si="0"/>
        <v/>
      </c>
      <c r="Q72" s="70" t="s">
        <v>54</v>
      </c>
      <c r="R72" s="70" t="s">
        <v>54</v>
      </c>
      <c r="S72" s="71" t="s">
        <v>54</v>
      </c>
      <c r="T72" s="1"/>
      <c r="U72" s="1"/>
    </row>
    <row r="73" spans="1:21" ht="15" x14ac:dyDescent="0.25">
      <c r="A73" s="58" t="s">
        <v>54</v>
      </c>
      <c r="B73" s="59" t="s">
        <v>54</v>
      </c>
      <c r="C73" s="60" t="s">
        <v>62</v>
      </c>
      <c r="D73" s="61" t="s">
        <v>54</v>
      </c>
      <c r="E73" s="61" t="s">
        <v>54</v>
      </c>
      <c r="F73" s="62" t="s">
        <v>54</v>
      </c>
      <c r="G73" s="63" t="s">
        <v>54</v>
      </c>
      <c r="H73" s="64"/>
      <c r="I73" s="65" t="s">
        <v>62</v>
      </c>
      <c r="J73" s="61" t="s">
        <v>54</v>
      </c>
      <c r="K73" s="61" t="s">
        <v>54</v>
      </c>
      <c r="L73" s="62" t="s">
        <v>54</v>
      </c>
      <c r="M73" s="66" t="s">
        <v>54</v>
      </c>
      <c r="N73" s="67"/>
      <c r="O73" s="68" t="s">
        <v>54</v>
      </c>
      <c r="P73" s="69" t="str">
        <f t="shared" si="0"/>
        <v/>
      </c>
      <c r="Q73" s="70" t="s">
        <v>54</v>
      </c>
      <c r="R73" s="70" t="s">
        <v>54</v>
      </c>
      <c r="S73" s="71" t="s">
        <v>54</v>
      </c>
      <c r="T73" s="1"/>
      <c r="U73" s="1"/>
    </row>
    <row r="74" spans="1:21" ht="15" x14ac:dyDescent="0.25">
      <c r="A74" s="58" t="s">
        <v>54</v>
      </c>
      <c r="B74" s="59" t="s">
        <v>54</v>
      </c>
      <c r="C74" s="60" t="s">
        <v>62</v>
      </c>
      <c r="D74" s="61" t="s">
        <v>54</v>
      </c>
      <c r="E74" s="61" t="s">
        <v>54</v>
      </c>
      <c r="F74" s="62" t="s">
        <v>54</v>
      </c>
      <c r="G74" s="63" t="s">
        <v>54</v>
      </c>
      <c r="H74" s="64"/>
      <c r="I74" s="65" t="s">
        <v>62</v>
      </c>
      <c r="J74" s="61" t="s">
        <v>54</v>
      </c>
      <c r="K74" s="61" t="s">
        <v>54</v>
      </c>
      <c r="L74" s="62" t="s">
        <v>54</v>
      </c>
      <c r="M74" s="66" t="s">
        <v>54</v>
      </c>
      <c r="N74" s="67"/>
      <c r="O74" s="68" t="s">
        <v>54</v>
      </c>
      <c r="P74" s="69" t="str">
        <f t="shared" si="0"/>
        <v/>
      </c>
      <c r="Q74" s="70" t="s">
        <v>54</v>
      </c>
      <c r="R74" s="70" t="s">
        <v>54</v>
      </c>
      <c r="S74" s="71" t="s">
        <v>54</v>
      </c>
      <c r="T74" s="1"/>
      <c r="U74" s="1"/>
    </row>
    <row r="75" spans="1:21" ht="15" x14ac:dyDescent="0.25">
      <c r="A75" s="58" t="s">
        <v>54</v>
      </c>
      <c r="B75" s="59" t="s">
        <v>54</v>
      </c>
      <c r="C75" s="60" t="s">
        <v>62</v>
      </c>
      <c r="D75" s="61" t="s">
        <v>54</v>
      </c>
      <c r="E75" s="61" t="s">
        <v>54</v>
      </c>
      <c r="F75" s="62" t="s">
        <v>54</v>
      </c>
      <c r="G75" s="63" t="s">
        <v>54</v>
      </c>
      <c r="H75" s="64"/>
      <c r="I75" s="65" t="s">
        <v>62</v>
      </c>
      <c r="J75" s="61" t="s">
        <v>54</v>
      </c>
      <c r="K75" s="61" t="s">
        <v>54</v>
      </c>
      <c r="L75" s="62" t="s">
        <v>54</v>
      </c>
      <c r="M75" s="66" t="s">
        <v>54</v>
      </c>
      <c r="N75" s="67"/>
      <c r="O75" s="68" t="s">
        <v>54</v>
      </c>
      <c r="P75" s="69" t="str">
        <f t="shared" si="0"/>
        <v/>
      </c>
      <c r="Q75" s="70" t="s">
        <v>54</v>
      </c>
      <c r="R75" s="70" t="s">
        <v>54</v>
      </c>
      <c r="S75" s="71" t="s">
        <v>54</v>
      </c>
      <c r="T75" s="1"/>
      <c r="U75" s="1"/>
    </row>
    <row r="76" spans="1:21" ht="15" x14ac:dyDescent="0.25">
      <c r="A76" s="58" t="s">
        <v>54</v>
      </c>
      <c r="B76" s="59" t="s">
        <v>54</v>
      </c>
      <c r="C76" s="60" t="s">
        <v>62</v>
      </c>
      <c r="D76" s="61" t="s">
        <v>54</v>
      </c>
      <c r="E76" s="61" t="s">
        <v>54</v>
      </c>
      <c r="F76" s="62" t="s">
        <v>54</v>
      </c>
      <c r="G76" s="63" t="s">
        <v>54</v>
      </c>
      <c r="H76" s="64"/>
      <c r="I76" s="65" t="s">
        <v>62</v>
      </c>
      <c r="J76" s="61" t="s">
        <v>54</v>
      </c>
      <c r="K76" s="61" t="s">
        <v>54</v>
      </c>
      <c r="L76" s="62" t="s">
        <v>54</v>
      </c>
      <c r="M76" s="66" t="s">
        <v>54</v>
      </c>
      <c r="N76" s="67"/>
      <c r="O76" s="68" t="s">
        <v>54</v>
      </c>
      <c r="P76" s="69" t="str">
        <f t="shared" si="0"/>
        <v/>
      </c>
      <c r="Q76" s="70" t="s">
        <v>54</v>
      </c>
      <c r="R76" s="70" t="s">
        <v>54</v>
      </c>
      <c r="S76" s="71" t="s">
        <v>54</v>
      </c>
      <c r="T76" s="1"/>
      <c r="U76" s="1"/>
    </row>
    <row r="77" spans="1:21" ht="15" x14ac:dyDescent="0.25">
      <c r="A77" s="58" t="s">
        <v>54</v>
      </c>
      <c r="B77" s="59" t="s">
        <v>54</v>
      </c>
      <c r="C77" s="60" t="s">
        <v>62</v>
      </c>
      <c r="D77" s="61" t="s">
        <v>54</v>
      </c>
      <c r="E77" s="61" t="s">
        <v>54</v>
      </c>
      <c r="F77" s="62" t="s">
        <v>54</v>
      </c>
      <c r="G77" s="63" t="s">
        <v>54</v>
      </c>
      <c r="H77" s="64"/>
      <c r="I77" s="65" t="s">
        <v>62</v>
      </c>
      <c r="J77" s="61" t="s">
        <v>54</v>
      </c>
      <c r="K77" s="61" t="s">
        <v>54</v>
      </c>
      <c r="L77" s="62" t="s">
        <v>54</v>
      </c>
      <c r="M77" s="66" t="s">
        <v>54</v>
      </c>
      <c r="N77" s="67"/>
      <c r="O77" s="68" t="s">
        <v>54</v>
      </c>
      <c r="P77" s="69" t="str">
        <f t="shared" si="0"/>
        <v/>
      </c>
      <c r="Q77" s="70" t="s">
        <v>54</v>
      </c>
      <c r="R77" s="70" t="s">
        <v>54</v>
      </c>
      <c r="S77" s="71" t="s">
        <v>54</v>
      </c>
      <c r="T77" s="1"/>
      <c r="U77" s="1"/>
    </row>
    <row r="78" spans="1:21" ht="15" x14ac:dyDescent="0.25">
      <c r="A78" s="58" t="s">
        <v>54</v>
      </c>
      <c r="B78" s="59" t="s">
        <v>54</v>
      </c>
      <c r="C78" s="60" t="s">
        <v>62</v>
      </c>
      <c r="D78" s="61" t="s">
        <v>54</v>
      </c>
      <c r="E78" s="61" t="s">
        <v>54</v>
      </c>
      <c r="F78" s="62" t="s">
        <v>54</v>
      </c>
      <c r="G78" s="63" t="s">
        <v>54</v>
      </c>
      <c r="H78" s="64"/>
      <c r="I78" s="65" t="s">
        <v>62</v>
      </c>
      <c r="J78" s="61" t="s">
        <v>54</v>
      </c>
      <c r="K78" s="61" t="s">
        <v>54</v>
      </c>
      <c r="L78" s="62" t="s">
        <v>54</v>
      </c>
      <c r="M78" s="66" t="s">
        <v>54</v>
      </c>
      <c r="N78" s="67"/>
      <c r="O78" s="68" t="s">
        <v>54</v>
      </c>
      <c r="P78" s="69" t="str">
        <f t="shared" si="0"/>
        <v/>
      </c>
      <c r="Q78" s="70" t="s">
        <v>54</v>
      </c>
      <c r="R78" s="70" t="s">
        <v>54</v>
      </c>
      <c r="S78" s="71" t="s">
        <v>54</v>
      </c>
      <c r="T78" s="1"/>
      <c r="U78" s="1"/>
    </row>
    <row r="79" spans="1:21" ht="15" x14ac:dyDescent="0.25">
      <c r="A79" s="58" t="s">
        <v>54</v>
      </c>
      <c r="B79" s="59" t="s">
        <v>54</v>
      </c>
      <c r="C79" s="60" t="s">
        <v>62</v>
      </c>
      <c r="D79" s="61" t="s">
        <v>54</v>
      </c>
      <c r="E79" s="61" t="s">
        <v>54</v>
      </c>
      <c r="F79" s="62" t="s">
        <v>54</v>
      </c>
      <c r="G79" s="63" t="s">
        <v>54</v>
      </c>
      <c r="H79" s="64"/>
      <c r="I79" s="65" t="s">
        <v>62</v>
      </c>
      <c r="J79" s="61" t="s">
        <v>54</v>
      </c>
      <c r="K79" s="61" t="s">
        <v>54</v>
      </c>
      <c r="L79" s="62" t="s">
        <v>54</v>
      </c>
      <c r="M79" s="66" t="s">
        <v>54</v>
      </c>
      <c r="N79" s="67"/>
      <c r="O79" s="68" t="s">
        <v>54</v>
      </c>
      <c r="P79" s="69" t="str">
        <f t="shared" si="0"/>
        <v/>
      </c>
      <c r="Q79" s="70" t="s">
        <v>54</v>
      </c>
      <c r="R79" s="70" t="s">
        <v>54</v>
      </c>
      <c r="S79" s="71" t="s">
        <v>54</v>
      </c>
      <c r="T79" s="1"/>
      <c r="U79" s="1"/>
    </row>
    <row r="80" spans="1:21" ht="15" x14ac:dyDescent="0.25">
      <c r="A80" s="58" t="s">
        <v>54</v>
      </c>
      <c r="B80" s="59" t="s">
        <v>54</v>
      </c>
      <c r="C80" s="60" t="s">
        <v>62</v>
      </c>
      <c r="D80" s="61" t="s">
        <v>54</v>
      </c>
      <c r="E80" s="61" t="s">
        <v>54</v>
      </c>
      <c r="F80" s="62" t="s">
        <v>54</v>
      </c>
      <c r="G80" s="63" t="s">
        <v>54</v>
      </c>
      <c r="H80" s="64"/>
      <c r="I80" s="65" t="s">
        <v>62</v>
      </c>
      <c r="J80" s="61" t="s">
        <v>54</v>
      </c>
      <c r="K80" s="61" t="s">
        <v>54</v>
      </c>
      <c r="L80" s="62" t="s">
        <v>54</v>
      </c>
      <c r="M80" s="66" t="s">
        <v>54</v>
      </c>
      <c r="N80" s="67"/>
      <c r="O80" s="68" t="s">
        <v>54</v>
      </c>
      <c r="P80" s="69" t="str">
        <f t="shared" si="0"/>
        <v/>
      </c>
      <c r="Q80" s="70" t="s">
        <v>54</v>
      </c>
      <c r="R80" s="70" t="s">
        <v>54</v>
      </c>
      <c r="S80" s="71" t="s">
        <v>54</v>
      </c>
      <c r="T80" s="1"/>
      <c r="U80" s="1"/>
    </row>
    <row r="81" spans="1:21" ht="15" x14ac:dyDescent="0.25">
      <c r="A81" s="58" t="s">
        <v>54</v>
      </c>
      <c r="B81" s="59" t="s">
        <v>54</v>
      </c>
      <c r="C81" s="60" t="s">
        <v>62</v>
      </c>
      <c r="D81" s="61" t="s">
        <v>54</v>
      </c>
      <c r="E81" s="61" t="s">
        <v>54</v>
      </c>
      <c r="F81" s="62" t="s">
        <v>54</v>
      </c>
      <c r="G81" s="63" t="s">
        <v>54</v>
      </c>
      <c r="H81" s="64"/>
      <c r="I81" s="65" t="s">
        <v>62</v>
      </c>
      <c r="J81" s="61" t="s">
        <v>54</v>
      </c>
      <c r="K81" s="61" t="s">
        <v>54</v>
      </c>
      <c r="L81" s="62" t="s">
        <v>54</v>
      </c>
      <c r="M81" s="66" t="s">
        <v>54</v>
      </c>
      <c r="N81" s="67"/>
      <c r="O81" s="68" t="s">
        <v>54</v>
      </c>
      <c r="P81" s="69" t="str">
        <f t="shared" si="0"/>
        <v/>
      </c>
      <c r="Q81" s="70" t="s">
        <v>54</v>
      </c>
      <c r="R81" s="70" t="s">
        <v>54</v>
      </c>
      <c r="S81" s="71" t="s">
        <v>54</v>
      </c>
      <c r="T81" s="1"/>
      <c r="U81" s="1"/>
    </row>
    <row r="82" spans="1:21" ht="15" x14ac:dyDescent="0.25">
      <c r="A82" s="58" t="s">
        <v>54</v>
      </c>
      <c r="B82" s="59" t="s">
        <v>54</v>
      </c>
      <c r="C82" s="60" t="s">
        <v>62</v>
      </c>
      <c r="D82" s="61" t="s">
        <v>54</v>
      </c>
      <c r="E82" s="61" t="s">
        <v>54</v>
      </c>
      <c r="F82" s="62" t="s">
        <v>54</v>
      </c>
      <c r="G82" s="63" t="s">
        <v>54</v>
      </c>
      <c r="H82" s="64"/>
      <c r="I82" s="65" t="s">
        <v>62</v>
      </c>
      <c r="J82" s="61" t="s">
        <v>54</v>
      </c>
      <c r="K82" s="61" t="s">
        <v>54</v>
      </c>
      <c r="L82" s="62" t="s">
        <v>54</v>
      </c>
      <c r="M82" s="66" t="s">
        <v>54</v>
      </c>
      <c r="N82" s="67"/>
      <c r="O82" s="68" t="s">
        <v>54</v>
      </c>
      <c r="P82" s="69" t="str">
        <f t="shared" si="0"/>
        <v/>
      </c>
      <c r="Q82" s="70" t="s">
        <v>54</v>
      </c>
      <c r="R82" s="70" t="s">
        <v>54</v>
      </c>
      <c r="S82" s="71" t="s">
        <v>54</v>
      </c>
      <c r="T82" s="1"/>
      <c r="U82" s="1"/>
    </row>
    <row r="83" spans="1:21" ht="15" x14ac:dyDescent="0.25">
      <c r="A83" s="58" t="s">
        <v>54</v>
      </c>
      <c r="B83" s="59" t="s">
        <v>54</v>
      </c>
      <c r="C83" s="60" t="s">
        <v>62</v>
      </c>
      <c r="D83" s="61" t="s">
        <v>54</v>
      </c>
      <c r="E83" s="61" t="s">
        <v>54</v>
      </c>
      <c r="F83" s="62" t="s">
        <v>54</v>
      </c>
      <c r="G83" s="63" t="s">
        <v>54</v>
      </c>
      <c r="H83" s="64"/>
      <c r="I83" s="65" t="s">
        <v>62</v>
      </c>
      <c r="J83" s="61" t="s">
        <v>54</v>
      </c>
      <c r="K83" s="61" t="s">
        <v>54</v>
      </c>
      <c r="L83" s="62" t="s">
        <v>54</v>
      </c>
      <c r="M83" s="66" t="s">
        <v>54</v>
      </c>
      <c r="N83" s="67"/>
      <c r="O83" s="68" t="s">
        <v>54</v>
      </c>
      <c r="P83" s="69" t="str">
        <f t="shared" si="0"/>
        <v/>
      </c>
      <c r="Q83" s="70" t="s">
        <v>54</v>
      </c>
      <c r="R83" s="70" t="s">
        <v>54</v>
      </c>
      <c r="S83" s="71" t="s">
        <v>54</v>
      </c>
      <c r="T83" s="1"/>
      <c r="U83" s="1"/>
    </row>
    <row r="84" spans="1:21" ht="15" x14ac:dyDescent="0.25">
      <c r="A84" s="58" t="s">
        <v>54</v>
      </c>
      <c r="B84" s="59" t="s">
        <v>54</v>
      </c>
      <c r="C84" s="60" t="s">
        <v>62</v>
      </c>
      <c r="D84" s="61" t="s">
        <v>54</v>
      </c>
      <c r="E84" s="61" t="s">
        <v>54</v>
      </c>
      <c r="F84" s="62" t="s">
        <v>54</v>
      </c>
      <c r="G84" s="63" t="s">
        <v>54</v>
      </c>
      <c r="H84" s="64"/>
      <c r="I84" s="65" t="s">
        <v>62</v>
      </c>
      <c r="J84" s="61" t="s">
        <v>54</v>
      </c>
      <c r="K84" s="61" t="s">
        <v>54</v>
      </c>
      <c r="L84" s="62" t="s">
        <v>54</v>
      </c>
      <c r="M84" s="66" t="s">
        <v>54</v>
      </c>
      <c r="N84" s="67"/>
      <c r="O84" s="68" t="s">
        <v>54</v>
      </c>
      <c r="P84" s="69" t="str">
        <f t="shared" si="0"/>
        <v/>
      </c>
      <c r="Q84" s="70" t="s">
        <v>54</v>
      </c>
      <c r="R84" s="70" t="s">
        <v>54</v>
      </c>
      <c r="S84" s="71" t="s">
        <v>54</v>
      </c>
      <c r="T84" s="1"/>
      <c r="U84" s="1"/>
    </row>
    <row r="85" spans="1:21" ht="15" x14ac:dyDescent="0.25">
      <c r="A85" s="58" t="s">
        <v>54</v>
      </c>
      <c r="B85" s="59" t="s">
        <v>54</v>
      </c>
      <c r="C85" s="60" t="s">
        <v>62</v>
      </c>
      <c r="D85" s="61" t="s">
        <v>54</v>
      </c>
      <c r="E85" s="61" t="s">
        <v>54</v>
      </c>
      <c r="F85" s="62" t="s">
        <v>54</v>
      </c>
      <c r="G85" s="63" t="s">
        <v>54</v>
      </c>
      <c r="H85" s="64"/>
      <c r="I85" s="65" t="s">
        <v>62</v>
      </c>
      <c r="J85" s="61" t="s">
        <v>54</v>
      </c>
      <c r="K85" s="61" t="s">
        <v>54</v>
      </c>
      <c r="L85" s="62" t="s">
        <v>54</v>
      </c>
      <c r="M85" s="66" t="s">
        <v>54</v>
      </c>
      <c r="N85" s="67"/>
      <c r="O85" s="68" t="s">
        <v>54</v>
      </c>
      <c r="P85" s="69" t="str">
        <f t="shared" si="0"/>
        <v/>
      </c>
      <c r="Q85" s="70" t="s">
        <v>54</v>
      </c>
      <c r="R85" s="70" t="s">
        <v>54</v>
      </c>
      <c r="S85" s="71" t="s">
        <v>54</v>
      </c>
      <c r="T85" s="1"/>
      <c r="U85" s="1"/>
    </row>
    <row r="86" spans="1:21" ht="15" x14ac:dyDescent="0.25">
      <c r="A86" s="58" t="s">
        <v>54</v>
      </c>
      <c r="B86" s="59" t="s">
        <v>54</v>
      </c>
      <c r="C86" s="60" t="s">
        <v>62</v>
      </c>
      <c r="D86" s="61" t="s">
        <v>54</v>
      </c>
      <c r="E86" s="61" t="s">
        <v>54</v>
      </c>
      <c r="F86" s="62" t="s">
        <v>54</v>
      </c>
      <c r="G86" s="63" t="s">
        <v>54</v>
      </c>
      <c r="H86" s="64"/>
      <c r="I86" s="65" t="s">
        <v>62</v>
      </c>
      <c r="J86" s="61" t="s">
        <v>54</v>
      </c>
      <c r="K86" s="61" t="s">
        <v>54</v>
      </c>
      <c r="L86" s="62" t="s">
        <v>54</v>
      </c>
      <c r="M86" s="66" t="s">
        <v>54</v>
      </c>
      <c r="N86" s="67"/>
      <c r="O86" s="68" t="s">
        <v>54</v>
      </c>
      <c r="P86" s="69" t="str">
        <f t="shared" si="0"/>
        <v/>
      </c>
      <c r="Q86" s="70" t="s">
        <v>54</v>
      </c>
      <c r="R86" s="70" t="s">
        <v>54</v>
      </c>
      <c r="S86" s="71" t="s">
        <v>54</v>
      </c>
      <c r="T86" s="1"/>
      <c r="U86" s="1"/>
    </row>
    <row r="87" spans="1:21" ht="15" x14ac:dyDescent="0.25">
      <c r="A87" s="58" t="s">
        <v>54</v>
      </c>
      <c r="B87" s="59" t="s">
        <v>54</v>
      </c>
      <c r="C87" s="60" t="s">
        <v>62</v>
      </c>
      <c r="D87" s="61" t="s">
        <v>54</v>
      </c>
      <c r="E87" s="61" t="s">
        <v>54</v>
      </c>
      <c r="F87" s="62" t="s">
        <v>54</v>
      </c>
      <c r="G87" s="63" t="s">
        <v>54</v>
      </c>
      <c r="H87" s="64"/>
      <c r="I87" s="65" t="s">
        <v>62</v>
      </c>
      <c r="J87" s="61" t="s">
        <v>54</v>
      </c>
      <c r="K87" s="61" t="s">
        <v>54</v>
      </c>
      <c r="L87" s="62" t="s">
        <v>54</v>
      </c>
      <c r="M87" s="66" t="s">
        <v>54</v>
      </c>
      <c r="N87" s="67"/>
      <c r="O87" s="68" t="s">
        <v>54</v>
      </c>
      <c r="P87" s="69" t="str">
        <f t="shared" si="0"/>
        <v/>
      </c>
      <c r="Q87" s="70" t="s">
        <v>54</v>
      </c>
      <c r="R87" s="70" t="s">
        <v>54</v>
      </c>
      <c r="S87" s="71" t="s">
        <v>54</v>
      </c>
      <c r="T87" s="1"/>
      <c r="U87" s="1"/>
    </row>
    <row r="88" spans="1:21" ht="15" x14ac:dyDescent="0.25">
      <c r="A88" s="58" t="s">
        <v>54</v>
      </c>
      <c r="B88" s="59" t="s">
        <v>54</v>
      </c>
      <c r="C88" s="60" t="s">
        <v>62</v>
      </c>
      <c r="D88" s="61" t="s">
        <v>54</v>
      </c>
      <c r="E88" s="61" t="s">
        <v>54</v>
      </c>
      <c r="F88" s="62" t="s">
        <v>54</v>
      </c>
      <c r="G88" s="63" t="s">
        <v>54</v>
      </c>
      <c r="H88" s="64"/>
      <c r="I88" s="65" t="s">
        <v>62</v>
      </c>
      <c r="J88" s="61" t="s">
        <v>54</v>
      </c>
      <c r="K88" s="61" t="s">
        <v>54</v>
      </c>
      <c r="L88" s="62" t="s">
        <v>54</v>
      </c>
      <c r="M88" s="66" t="s">
        <v>54</v>
      </c>
      <c r="N88" s="67"/>
      <c r="O88" s="68" t="s">
        <v>54</v>
      </c>
      <c r="P88" s="69" t="str">
        <f t="shared" si="0"/>
        <v/>
      </c>
      <c r="Q88" s="70" t="s">
        <v>54</v>
      </c>
      <c r="R88" s="70" t="s">
        <v>54</v>
      </c>
      <c r="S88" s="71" t="s">
        <v>54</v>
      </c>
      <c r="T88" s="1"/>
      <c r="U88" s="1"/>
    </row>
    <row r="89" spans="1:21" ht="15" x14ac:dyDescent="0.25">
      <c r="A89" s="58" t="s">
        <v>54</v>
      </c>
      <c r="B89" s="59" t="s">
        <v>54</v>
      </c>
      <c r="C89" s="60" t="s">
        <v>62</v>
      </c>
      <c r="D89" s="61" t="s">
        <v>54</v>
      </c>
      <c r="E89" s="61" t="s">
        <v>54</v>
      </c>
      <c r="F89" s="62" t="s">
        <v>54</v>
      </c>
      <c r="G89" s="63" t="s">
        <v>54</v>
      </c>
      <c r="H89" s="64"/>
      <c r="I89" s="65" t="s">
        <v>62</v>
      </c>
      <c r="J89" s="61" t="s">
        <v>54</v>
      </c>
      <c r="K89" s="61" t="s">
        <v>54</v>
      </c>
      <c r="L89" s="62" t="s">
        <v>54</v>
      </c>
      <c r="M89" s="66" t="s">
        <v>54</v>
      </c>
      <c r="N89" s="67"/>
      <c r="O89" s="68" t="s">
        <v>54</v>
      </c>
      <c r="P89" s="69" t="str">
        <f t="shared" ref="P89:P94" si="1">IF(OR(D89="",D89="-",J89="",J89="-"),"",D89-J89)</f>
        <v/>
      </c>
      <c r="Q89" s="70" t="s">
        <v>54</v>
      </c>
      <c r="R89" s="70" t="s">
        <v>54</v>
      </c>
      <c r="S89" s="71" t="s">
        <v>54</v>
      </c>
      <c r="T89" s="1"/>
      <c r="U89" s="1"/>
    </row>
    <row r="90" spans="1:21" ht="15" x14ac:dyDescent="0.25">
      <c r="A90" s="58" t="s">
        <v>54</v>
      </c>
      <c r="B90" s="59" t="s">
        <v>54</v>
      </c>
      <c r="C90" s="60" t="s">
        <v>62</v>
      </c>
      <c r="D90" s="61" t="s">
        <v>54</v>
      </c>
      <c r="E90" s="61" t="s">
        <v>54</v>
      </c>
      <c r="F90" s="62" t="s">
        <v>54</v>
      </c>
      <c r="G90" s="63" t="s">
        <v>54</v>
      </c>
      <c r="H90" s="64"/>
      <c r="I90" s="65" t="s">
        <v>62</v>
      </c>
      <c r="J90" s="61" t="s">
        <v>54</v>
      </c>
      <c r="K90" s="61" t="s">
        <v>54</v>
      </c>
      <c r="L90" s="62" t="s">
        <v>54</v>
      </c>
      <c r="M90" s="66" t="s">
        <v>54</v>
      </c>
      <c r="N90" s="67"/>
      <c r="O90" s="68" t="s">
        <v>54</v>
      </c>
      <c r="P90" s="69" t="str">
        <f t="shared" si="1"/>
        <v/>
      </c>
      <c r="Q90" s="70" t="s">
        <v>54</v>
      </c>
      <c r="R90" s="70" t="s">
        <v>54</v>
      </c>
      <c r="S90" s="71" t="s">
        <v>54</v>
      </c>
      <c r="T90" s="1"/>
      <c r="U90" s="1"/>
    </row>
    <row r="91" spans="1:21" ht="15" x14ac:dyDescent="0.25">
      <c r="A91" s="58" t="s">
        <v>54</v>
      </c>
      <c r="B91" s="59" t="s">
        <v>54</v>
      </c>
      <c r="C91" s="60" t="s">
        <v>62</v>
      </c>
      <c r="D91" s="61" t="s">
        <v>54</v>
      </c>
      <c r="E91" s="61" t="s">
        <v>54</v>
      </c>
      <c r="F91" s="62" t="s">
        <v>54</v>
      </c>
      <c r="G91" s="63" t="s">
        <v>54</v>
      </c>
      <c r="H91" s="64"/>
      <c r="I91" s="65" t="s">
        <v>62</v>
      </c>
      <c r="J91" s="61" t="s">
        <v>54</v>
      </c>
      <c r="K91" s="61" t="s">
        <v>54</v>
      </c>
      <c r="L91" s="62" t="s">
        <v>54</v>
      </c>
      <c r="M91" s="66" t="s">
        <v>54</v>
      </c>
      <c r="N91" s="67"/>
      <c r="O91" s="68" t="s">
        <v>54</v>
      </c>
      <c r="P91" s="69" t="str">
        <f t="shared" si="1"/>
        <v/>
      </c>
      <c r="Q91" s="70" t="s">
        <v>54</v>
      </c>
      <c r="R91" s="70" t="s">
        <v>54</v>
      </c>
      <c r="S91" s="71" t="s">
        <v>54</v>
      </c>
      <c r="T91" s="1"/>
      <c r="U91" s="1"/>
    </row>
    <row r="92" spans="1:21" ht="15" x14ac:dyDescent="0.25">
      <c r="A92" s="58" t="s">
        <v>54</v>
      </c>
      <c r="B92" s="59" t="s">
        <v>54</v>
      </c>
      <c r="C92" s="60" t="s">
        <v>62</v>
      </c>
      <c r="D92" s="61" t="s">
        <v>54</v>
      </c>
      <c r="E92" s="61" t="s">
        <v>54</v>
      </c>
      <c r="F92" s="62" t="s">
        <v>54</v>
      </c>
      <c r="G92" s="63" t="s">
        <v>54</v>
      </c>
      <c r="H92" s="64"/>
      <c r="I92" s="65" t="s">
        <v>62</v>
      </c>
      <c r="J92" s="61" t="s">
        <v>54</v>
      </c>
      <c r="K92" s="61" t="s">
        <v>54</v>
      </c>
      <c r="L92" s="62" t="s">
        <v>54</v>
      </c>
      <c r="M92" s="66" t="s">
        <v>54</v>
      </c>
      <c r="N92" s="67"/>
      <c r="O92" s="68" t="s">
        <v>54</v>
      </c>
      <c r="P92" s="69" t="str">
        <f t="shared" si="1"/>
        <v/>
      </c>
      <c r="Q92" s="70" t="s">
        <v>54</v>
      </c>
      <c r="R92" s="70" t="s">
        <v>54</v>
      </c>
      <c r="S92" s="71" t="s">
        <v>54</v>
      </c>
      <c r="T92" s="1"/>
      <c r="U92" s="1"/>
    </row>
    <row r="93" spans="1:21" ht="15" x14ac:dyDescent="0.25">
      <c r="A93" s="58" t="s">
        <v>54</v>
      </c>
      <c r="B93" s="59" t="s">
        <v>54</v>
      </c>
      <c r="C93" s="60" t="s">
        <v>62</v>
      </c>
      <c r="D93" s="61" t="s">
        <v>54</v>
      </c>
      <c r="E93" s="61" t="s">
        <v>54</v>
      </c>
      <c r="F93" s="62" t="s">
        <v>54</v>
      </c>
      <c r="G93" s="63" t="s">
        <v>54</v>
      </c>
      <c r="H93" s="64"/>
      <c r="I93" s="65" t="s">
        <v>62</v>
      </c>
      <c r="J93" s="61" t="s">
        <v>54</v>
      </c>
      <c r="K93" s="61" t="s">
        <v>54</v>
      </c>
      <c r="L93" s="62" t="s">
        <v>54</v>
      </c>
      <c r="M93" s="66" t="s">
        <v>54</v>
      </c>
      <c r="N93" s="67"/>
      <c r="O93" s="68" t="s">
        <v>54</v>
      </c>
      <c r="P93" s="69" t="str">
        <f t="shared" si="1"/>
        <v/>
      </c>
      <c r="Q93" s="70" t="s">
        <v>54</v>
      </c>
      <c r="R93" s="70" t="s">
        <v>54</v>
      </c>
      <c r="S93" s="71" t="s">
        <v>54</v>
      </c>
      <c r="T93" s="1"/>
      <c r="U93" s="1"/>
    </row>
    <row r="94" spans="1:21" ht="15.75" thickBot="1" x14ac:dyDescent="0.3">
      <c r="A94" s="58" t="s">
        <v>54</v>
      </c>
      <c r="B94" s="59" t="s">
        <v>54</v>
      </c>
      <c r="C94" s="60" t="s">
        <v>62</v>
      </c>
      <c r="D94" s="61" t="s">
        <v>54</v>
      </c>
      <c r="E94" s="61" t="s">
        <v>54</v>
      </c>
      <c r="F94" s="62" t="s">
        <v>54</v>
      </c>
      <c r="G94" s="63" t="s">
        <v>54</v>
      </c>
      <c r="H94" s="64"/>
      <c r="I94" s="65" t="s">
        <v>62</v>
      </c>
      <c r="J94" s="61" t="s">
        <v>54</v>
      </c>
      <c r="K94" s="61" t="s">
        <v>54</v>
      </c>
      <c r="L94" s="62" t="s">
        <v>54</v>
      </c>
      <c r="M94" s="66" t="s">
        <v>54</v>
      </c>
      <c r="N94" s="67"/>
      <c r="O94" s="68" t="s">
        <v>54</v>
      </c>
      <c r="P94" s="69" t="str">
        <f t="shared" si="1"/>
        <v/>
      </c>
      <c r="Q94" s="70" t="s">
        <v>54</v>
      </c>
      <c r="R94" s="70" t="s">
        <v>54</v>
      </c>
      <c r="S94" s="71" t="s">
        <v>54</v>
      </c>
      <c r="T94" s="1"/>
      <c r="U94" s="1"/>
    </row>
    <row r="95" spans="1:21" ht="15" x14ac:dyDescent="0.25">
      <c r="A95" s="73" t="s">
        <v>92</v>
      </c>
      <c r="B95" s="74">
        <f>IF(SUM(B25:B94)=0,"-",AVERAGE(B25:B94))</f>
        <v>24</v>
      </c>
      <c r="C95" s="75" t="s">
        <v>62</v>
      </c>
      <c r="D95" s="76">
        <f>IF(SUM(D25:D94)=0,0,AVERAGE(D25:D94))</f>
        <v>63.418666666666688</v>
      </c>
      <c r="E95" s="76">
        <f>IF(SUM(E25:E94)=0,"-",AVERAGE(E25:E94))</f>
        <v>6.8300000000000036</v>
      </c>
      <c r="F95" s="77">
        <f>IF(SUM(F25:F94)=0,"-",AVERAGE(F25:F94))</f>
        <v>36.54633333333333</v>
      </c>
      <c r="G95" s="78">
        <f>IF(SUM(G25:G94)=0,"-",AVERAGE(G25:G94))</f>
        <v>37.242000000000012</v>
      </c>
      <c r="H95" s="77"/>
      <c r="I95" s="79" t="s">
        <v>62</v>
      </c>
      <c r="J95" s="76">
        <f>IF(SUM(J25:J94)=0,0,AVERAGE(J25:J94))</f>
        <v>56.154333333333334</v>
      </c>
      <c r="K95" s="76">
        <f>IF(SUM(K25:K94)=0,"-",AVERAGE(K25:K94))</f>
        <v>5.23</v>
      </c>
      <c r="L95" s="77">
        <f>IF(SUM(L25:L94)=0,"-",AVERAGE(L25:L94))</f>
        <v>31.596333333333316</v>
      </c>
      <c r="M95" s="77">
        <f>IF(SUM(M25:M94)=0,"-",AVERAGE(M25:M94))</f>
        <v>32.070999999999998</v>
      </c>
      <c r="N95" s="80"/>
      <c r="O95" s="81" t="str">
        <f>IF(SUM(O25:O94)=0,"-",AVERAGE(O25:O94))</f>
        <v>-</v>
      </c>
      <c r="P95" s="82">
        <f>IF(SUM(P25:P94)=0,"-",AVERAGE(P25:P94))</f>
        <v>7.2643333333333322</v>
      </c>
      <c r="Q95" s="78">
        <f>IF(SUM(Q25:Q94)=0,"-",AVERAGE(Q25:Q94))</f>
        <v>4.9500000000000011</v>
      </c>
      <c r="R95" s="78">
        <f>IF(SUM(R25:R94)=0,"-",AVERAGE(R25:R94))</f>
        <v>5.1709999999999985</v>
      </c>
      <c r="S95" s="81">
        <f>IF(SUM(S25:S94)=0,"-",AVERAGE(S25:S94))</f>
        <v>0.54399999999999993</v>
      </c>
      <c r="T95" s="1"/>
      <c r="U95" s="1"/>
    </row>
    <row r="96" spans="1:21" ht="15.75" thickBot="1" x14ac:dyDescent="0.3">
      <c r="A96" s="83" t="s">
        <v>93</v>
      </c>
      <c r="B96" s="84">
        <f>SUM(B25:B94)</f>
        <v>720</v>
      </c>
      <c r="C96" s="83"/>
      <c r="D96" s="85"/>
      <c r="E96" s="85"/>
      <c r="F96" s="86">
        <f>SUM(F25:F94)</f>
        <v>1096.3899999999999</v>
      </c>
      <c r="G96" s="87">
        <f>SUM(G25:G94)</f>
        <v>1117.2600000000004</v>
      </c>
      <c r="H96" s="88"/>
      <c r="I96" s="85"/>
      <c r="J96" s="85"/>
      <c r="K96" s="85"/>
      <c r="L96" s="89">
        <f>SUM(L25:L94)</f>
        <v>947.88999999999953</v>
      </c>
      <c r="M96" s="90">
        <f>SUM(M25:M94)</f>
        <v>962.12999999999988</v>
      </c>
      <c r="N96" s="91"/>
      <c r="O96" s="92">
        <f>SUM(O25:O94)</f>
        <v>0</v>
      </c>
      <c r="P96" s="83"/>
      <c r="Q96" s="93">
        <f>SUM(Q25:Q94)</f>
        <v>148.50000000000003</v>
      </c>
      <c r="R96" s="93">
        <f>SUM(R25:R94)</f>
        <v>155.12999999999997</v>
      </c>
      <c r="S96" s="92">
        <f>SUM(S25:S94)</f>
        <v>16.319999999999997</v>
      </c>
      <c r="T96" s="1"/>
      <c r="U96" s="1"/>
    </row>
    <row r="97" spans="1:21" x14ac:dyDescent="0.2">
      <c r="A97" s="95">
        <f>70-COUNTIF(A25:A94,"")</f>
        <v>30</v>
      </c>
      <c r="B97" s="95">
        <f>COUNT(B25:B94)</f>
        <v>30</v>
      </c>
      <c r="C97" s="95">
        <f>A97-B97</f>
        <v>0</v>
      </c>
      <c r="D97" s="96" t="s">
        <v>94</v>
      </c>
      <c r="E97" s="96">
        <v>8</v>
      </c>
      <c r="F97" s="97">
        <f>AVERAGE(F48:F54)</f>
        <v>35.04</v>
      </c>
      <c r="G97" s="98"/>
      <c r="H97" s="99"/>
      <c r="I97" s="99"/>
      <c r="J97" s="99"/>
      <c r="K97" s="99"/>
      <c r="L97" s="97">
        <f>AVERAGE(L48:L54)</f>
        <v>30.111428571428572</v>
      </c>
      <c r="M97" s="98"/>
      <c r="N97" s="98"/>
      <c r="O97" s="98"/>
      <c r="P97" s="98"/>
      <c r="Q97" s="97">
        <f>AVERAGE(Q48:Q54)</f>
        <v>4.9285714285714288</v>
      </c>
      <c r="R97" s="97"/>
      <c r="S97" s="100">
        <f>AVERAGE(S48:S54)</f>
        <v>0.54100000000000004</v>
      </c>
      <c r="T97" s="98"/>
      <c r="U97" s="98"/>
    </row>
    <row r="98" spans="1:21" ht="15" x14ac:dyDescent="0.25">
      <c r="A98" s="23" t="s">
        <v>95</v>
      </c>
      <c r="B98" s="23"/>
      <c r="C98" s="23"/>
      <c r="D98" s="23"/>
      <c r="E98" s="23"/>
      <c r="F98" s="102"/>
      <c r="G98" s="102"/>
      <c r="H98" s="23"/>
      <c r="I98" s="23"/>
      <c r="J98" s="23"/>
      <c r="K98" s="23"/>
      <c r="L98" s="102"/>
      <c r="M98" s="23"/>
      <c r="N98" s="23"/>
      <c r="O98" s="23"/>
      <c r="P98" s="23"/>
      <c r="Q98" s="102">
        <v>0</v>
      </c>
      <c r="R98" s="102">
        <f>IF(R96=0,0,R97*$F$97)</f>
        <v>0</v>
      </c>
      <c r="S98" s="23">
        <v>0</v>
      </c>
      <c r="T98" s="23"/>
      <c r="U98" s="23"/>
    </row>
    <row r="99" spans="1:21" ht="15" x14ac:dyDescent="0.25">
      <c r="A99" s="106" t="s">
        <v>96</v>
      </c>
      <c r="B99" s="106"/>
      <c r="C99" s="106"/>
      <c r="D99" s="106"/>
      <c r="E99" s="106"/>
      <c r="F99" s="103"/>
      <c r="G99" s="103"/>
      <c r="H99" s="106"/>
      <c r="I99" s="106"/>
      <c r="J99" s="106"/>
      <c r="K99" s="106"/>
      <c r="L99" s="103"/>
      <c r="M99" s="106"/>
      <c r="N99" s="106"/>
      <c r="O99" s="106"/>
      <c r="P99" s="106"/>
      <c r="Q99" s="102">
        <v>0</v>
      </c>
      <c r="R99" s="102">
        <f>IF(R97=0,0,R98*$F$97)</f>
        <v>0</v>
      </c>
      <c r="S99" s="23">
        <v>0</v>
      </c>
      <c r="T99" s="106"/>
      <c r="U99" s="106"/>
    </row>
    <row r="100" spans="1:21" ht="15.75" x14ac:dyDescent="0.25">
      <c r="A100" s="109" t="s">
        <v>97</v>
      </c>
      <c r="B100" s="109"/>
      <c r="C100" s="109"/>
      <c r="D100" s="109"/>
      <c r="E100" s="109"/>
      <c r="F100" s="110"/>
      <c r="G100" s="111"/>
      <c r="H100" s="109"/>
      <c r="I100" s="109"/>
      <c r="J100" s="109"/>
      <c r="K100" s="109"/>
      <c r="L100" s="110"/>
      <c r="M100" s="109"/>
      <c r="N100" s="109"/>
      <c r="O100" s="109"/>
      <c r="P100" s="109"/>
      <c r="Q100" s="110">
        <f>Q96+Q98-Q99</f>
        <v>148.50000000000003</v>
      </c>
      <c r="R100" s="110">
        <f>R96+R98-R99</f>
        <v>155.12999999999997</v>
      </c>
      <c r="S100" s="112">
        <f>S96-M106</f>
        <v>14.062799999999996</v>
      </c>
      <c r="T100" s="113"/>
      <c r="U100" s="113"/>
    </row>
    <row r="101" spans="1:21" x14ac:dyDescent="0.2">
      <c r="A101" s="99"/>
      <c r="B101" s="99"/>
      <c r="C101" s="114"/>
      <c r="D101" s="114"/>
      <c r="E101" s="114"/>
      <c r="F101" s="99"/>
      <c r="G101" s="114"/>
      <c r="H101" s="114"/>
      <c r="I101" s="114"/>
      <c r="J101" s="114"/>
      <c r="K101" s="114"/>
      <c r="L101" s="114"/>
      <c r="M101" s="114"/>
      <c r="N101" s="114"/>
      <c r="O101" s="114"/>
      <c r="P101" s="114"/>
      <c r="Q101" s="114"/>
      <c r="R101" s="114"/>
      <c r="S101" s="99"/>
      <c r="T101" s="25"/>
      <c r="U101" s="25"/>
    </row>
    <row r="102" spans="1:21" ht="15" x14ac:dyDescent="0.25">
      <c r="A102" s="115" t="s">
        <v>98</v>
      </c>
      <c r="B102" s="115"/>
      <c r="C102" s="1"/>
      <c r="D102" s="1"/>
      <c r="E102" s="1"/>
      <c r="F102" s="1"/>
      <c r="G102" s="1"/>
      <c r="H102" s="1"/>
      <c r="I102" s="1"/>
      <c r="J102" s="20"/>
      <c r="K102" s="20"/>
      <c r="L102" s="20"/>
      <c r="M102" s="1"/>
      <c r="N102" s="1"/>
      <c r="O102" s="1"/>
      <c r="P102" s="1"/>
      <c r="Q102" s="1"/>
      <c r="R102" s="1"/>
      <c r="S102" s="18"/>
      <c r="T102" s="1"/>
      <c r="U102" s="1"/>
    </row>
    <row r="103" spans="1:21" x14ac:dyDescent="0.2">
      <c r="A103" s="25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</row>
    <row r="104" spans="1:21" ht="15" x14ac:dyDescent="0.25">
      <c r="A104" s="1" t="s">
        <v>99</v>
      </c>
      <c r="B104" s="1"/>
      <c r="C104" s="1"/>
      <c r="D104" s="1"/>
      <c r="E104" s="1"/>
      <c r="F104" s="18">
        <f>24*(B97)-B96-B20*24</f>
        <v>0</v>
      </c>
      <c r="G104" s="1" t="s">
        <v>100</v>
      </c>
      <c r="H104" s="1" t="s">
        <v>100</v>
      </c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1:21" x14ac:dyDescent="0.2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</row>
    <row r="106" spans="1:21" ht="15" x14ac:dyDescent="0.25">
      <c r="A106" s="1" t="s">
        <v>131</v>
      </c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8">
        <f>Q96*15.2/1000</f>
        <v>2.2572000000000001</v>
      </c>
      <c r="N106" s="1"/>
      <c r="O106" s="1" t="s">
        <v>102</v>
      </c>
      <c r="P106" s="1"/>
      <c r="Q106" s="1"/>
      <c r="R106" s="1"/>
      <c r="S106" s="1"/>
      <c r="T106" s="1"/>
      <c r="U106" s="1"/>
    </row>
    <row r="107" spans="1:21" ht="15" x14ac:dyDescent="0.25">
      <c r="A107" s="1" t="s">
        <v>103</v>
      </c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 t="s">
        <v>102</v>
      </c>
      <c r="P107" s="1"/>
      <c r="Q107" s="1"/>
      <c r="R107" s="1"/>
      <c r="S107" s="1"/>
      <c r="T107" s="1"/>
      <c r="U107" s="1"/>
    </row>
    <row r="108" spans="1:21" ht="15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1:21" ht="15" x14ac:dyDescent="0.25">
      <c r="A109" s="1" t="s">
        <v>104</v>
      </c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1:21" ht="15" x14ac:dyDescent="0.25">
      <c r="A110" s="1" t="s">
        <v>105</v>
      </c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7" t="s">
        <v>106</v>
      </c>
    </row>
  </sheetData>
  <mergeCells count="3">
    <mergeCell ref="A2:O2"/>
    <mergeCell ref="C22:G22"/>
    <mergeCell ref="I22:M2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0"/>
  <sheetViews>
    <sheetView workbookViewId="0">
      <selection activeCell="V36" sqref="V36"/>
    </sheetView>
  </sheetViews>
  <sheetFormatPr defaultRowHeight="12.75" x14ac:dyDescent="0.2"/>
  <sheetData>
    <row r="1" spans="1:21" ht="15" x14ac:dyDescent="0.25">
      <c r="A1" s="3"/>
      <c r="B1" s="2"/>
      <c r="C1" s="1"/>
      <c r="D1" s="4"/>
      <c r="E1" s="1"/>
      <c r="F1" s="5"/>
      <c r="G1" s="5"/>
      <c r="H1" s="5"/>
      <c r="I1" s="5"/>
      <c r="J1" s="5"/>
      <c r="K1" s="5"/>
      <c r="L1" s="5"/>
      <c r="M1" s="5"/>
      <c r="N1" s="4"/>
      <c r="O1" s="1"/>
      <c r="P1" s="1"/>
      <c r="Q1" s="2"/>
      <c r="R1" s="2"/>
      <c r="S1" s="2"/>
      <c r="T1" s="6"/>
      <c r="U1" s="7" t="s">
        <v>0</v>
      </c>
    </row>
    <row r="2" spans="1:21" ht="18.75" x14ac:dyDescent="0.3">
      <c r="A2" s="116" t="s">
        <v>1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8"/>
      <c r="Q2" s="8"/>
      <c r="R2" s="8"/>
      <c r="S2" s="2"/>
      <c r="T2" s="6"/>
      <c r="U2" s="9" t="s">
        <v>2</v>
      </c>
    </row>
    <row r="3" spans="1:21" ht="18.75" x14ac:dyDescent="0.3">
      <c r="A3" s="10" t="s">
        <v>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1"/>
      <c r="P3" s="2"/>
      <c r="Q3" s="2"/>
      <c r="R3" s="2"/>
      <c r="S3" s="2"/>
      <c r="T3" s="6"/>
      <c r="U3" s="11" t="s">
        <v>164</v>
      </c>
    </row>
    <row r="4" spans="1:21" ht="18.75" x14ac:dyDescent="0.3">
      <c r="A4" s="12" t="s">
        <v>5</v>
      </c>
      <c r="B4" s="13"/>
      <c r="C4" s="14" t="s">
        <v>121</v>
      </c>
      <c r="D4" s="1"/>
      <c r="E4" s="1"/>
      <c r="F4" s="1"/>
      <c r="G4" s="1"/>
      <c r="H4" s="1"/>
      <c r="I4" s="1"/>
      <c r="J4" s="1"/>
      <c r="K4" s="1"/>
      <c r="L4" s="1"/>
      <c r="M4" s="2"/>
      <c r="N4" s="2"/>
      <c r="O4" s="1"/>
      <c r="P4" s="13"/>
      <c r="Q4" s="2"/>
      <c r="R4" s="2"/>
      <c r="S4" s="2"/>
      <c r="T4" s="1"/>
      <c r="U4" s="11" t="s">
        <v>7</v>
      </c>
    </row>
    <row r="5" spans="1:21" ht="18.75" x14ac:dyDescent="0.3">
      <c r="A5" s="12" t="s">
        <v>8</v>
      </c>
      <c r="B5" s="1"/>
      <c r="C5" s="14" t="s">
        <v>165</v>
      </c>
      <c r="D5" s="2"/>
      <c r="E5" s="1"/>
      <c r="F5" s="1"/>
      <c r="G5" s="15"/>
      <c r="H5" s="15"/>
      <c r="I5" s="15"/>
      <c r="J5" s="15"/>
      <c r="K5" s="1"/>
      <c r="L5" s="15"/>
      <c r="M5" s="15"/>
      <c r="N5" s="15"/>
      <c r="O5" s="15"/>
      <c r="P5" s="1"/>
      <c r="Q5" s="1"/>
      <c r="R5" s="1"/>
      <c r="S5" s="1"/>
      <c r="T5" s="1"/>
      <c r="U5" s="7" t="s">
        <v>10</v>
      </c>
    </row>
    <row r="6" spans="1:21" ht="15" x14ac:dyDescent="0.25">
      <c r="A6" s="16" t="s">
        <v>11</v>
      </c>
      <c r="B6" s="1"/>
      <c r="C6" s="1"/>
      <c r="D6" s="1"/>
      <c r="E6" s="1" t="s">
        <v>166</v>
      </c>
      <c r="F6" s="1"/>
      <c r="G6" s="1"/>
      <c r="H6" s="1"/>
      <c r="I6" s="1"/>
      <c r="J6" s="1"/>
      <c r="K6" s="1"/>
      <c r="L6" s="1"/>
      <c r="M6" s="1"/>
      <c r="N6" s="1"/>
      <c r="O6" s="17"/>
      <c r="P6" s="18"/>
      <c r="Q6" s="18"/>
      <c r="R6" s="18"/>
      <c r="S6" s="18"/>
      <c r="T6" s="1"/>
      <c r="U6" s="19" t="s">
        <v>123</v>
      </c>
    </row>
    <row r="7" spans="1:21" ht="18.75" x14ac:dyDescent="0.3">
      <c r="A7" s="20" t="s">
        <v>14</v>
      </c>
      <c r="B7" s="21"/>
      <c r="C7" s="20"/>
      <c r="D7" s="20"/>
      <c r="E7" s="20"/>
      <c r="F7" s="20"/>
      <c r="G7" s="20"/>
      <c r="H7" s="20"/>
      <c r="I7" s="20"/>
      <c r="J7" s="20"/>
      <c r="K7" s="22"/>
      <c r="L7" s="20"/>
      <c r="M7" s="20"/>
      <c r="N7" s="20"/>
      <c r="O7" s="20"/>
      <c r="P7" s="23"/>
      <c r="Q7" s="23"/>
      <c r="R7" s="23"/>
      <c r="S7" s="23"/>
      <c r="T7" s="20"/>
      <c r="U7" s="24" t="s">
        <v>15</v>
      </c>
    </row>
    <row r="8" spans="1:21" ht="15" x14ac:dyDescent="0.25">
      <c r="A8" s="20" t="s">
        <v>16</v>
      </c>
      <c r="B8" s="1"/>
      <c r="C8" s="1"/>
      <c r="D8" s="2"/>
      <c r="E8" s="1"/>
      <c r="F8" s="1"/>
      <c r="G8" s="1"/>
      <c r="H8" s="1"/>
      <c r="I8" s="2"/>
      <c r="J8" s="1"/>
      <c r="K8" s="1"/>
      <c r="L8" s="2"/>
      <c r="M8" s="1"/>
      <c r="N8" s="1"/>
      <c r="O8" s="1"/>
      <c r="P8" s="1"/>
      <c r="Q8" s="1"/>
      <c r="R8" s="1"/>
      <c r="S8" s="1"/>
      <c r="T8" s="1"/>
      <c r="U8" s="7" t="s">
        <v>124</v>
      </c>
    </row>
    <row r="9" spans="1:21" ht="15" x14ac:dyDescent="0.25">
      <c r="A9" s="1" t="s">
        <v>167</v>
      </c>
      <c r="B9" s="2"/>
      <c r="C9" s="1"/>
      <c r="D9" s="2"/>
      <c r="E9" s="1"/>
      <c r="F9" s="1"/>
      <c r="G9" s="1"/>
      <c r="H9" s="2"/>
      <c r="I9" s="2"/>
      <c r="J9" s="1" t="s">
        <v>19</v>
      </c>
      <c r="K9" s="1"/>
      <c r="L9" s="1"/>
      <c r="M9" s="1" t="s">
        <v>126</v>
      </c>
      <c r="N9" s="1"/>
      <c r="O9" s="1"/>
      <c r="P9" s="1"/>
      <c r="Q9" s="1"/>
      <c r="R9" s="1"/>
      <c r="S9" s="2" t="s">
        <v>21</v>
      </c>
      <c r="T9" s="6"/>
      <c r="U9" s="6"/>
    </row>
    <row r="10" spans="1:21" ht="15" x14ac:dyDescent="0.25">
      <c r="A10" s="1"/>
      <c r="B10" s="1"/>
      <c r="C10" s="16" t="s">
        <v>22</v>
      </c>
      <c r="D10" s="1"/>
      <c r="E10" s="1"/>
      <c r="F10" s="1"/>
      <c r="G10" s="1" t="s">
        <v>23</v>
      </c>
      <c r="H10" s="1"/>
      <c r="I10" s="1"/>
      <c r="J10" s="1" t="s">
        <v>24</v>
      </c>
      <c r="K10" s="1"/>
      <c r="L10" s="1"/>
      <c r="M10" s="1"/>
      <c r="N10" s="1"/>
      <c r="O10" s="1" t="s">
        <v>25</v>
      </c>
      <c r="P10" s="1"/>
      <c r="Q10" s="1"/>
      <c r="R10" s="1"/>
      <c r="S10" s="1" t="s">
        <v>26</v>
      </c>
      <c r="T10" s="6"/>
      <c r="U10" s="6"/>
    </row>
    <row r="11" spans="1:21" x14ac:dyDescent="0.2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6"/>
      <c r="T11" s="26"/>
      <c r="U11" s="26"/>
    </row>
    <row r="12" spans="1:21" ht="15" x14ac:dyDescent="0.25">
      <c r="A12" s="20" t="s">
        <v>27</v>
      </c>
      <c r="B12" s="20"/>
      <c r="C12" s="20"/>
      <c r="D12" s="2" t="s">
        <v>127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2"/>
      <c r="P12" s="1"/>
      <c r="Q12" s="1"/>
      <c r="R12" s="1"/>
      <c r="S12" s="6"/>
      <c r="T12" s="6"/>
      <c r="U12" s="6"/>
    </row>
    <row r="13" spans="1:21" ht="15" x14ac:dyDescent="0.25">
      <c r="A13" s="20" t="s">
        <v>168</v>
      </c>
      <c r="B13" s="20"/>
      <c r="C13" s="20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6"/>
      <c r="T13" s="6"/>
      <c r="U13" s="6"/>
    </row>
    <row r="14" spans="1:21" ht="15" x14ac:dyDescent="0.25">
      <c r="A14" s="20" t="s">
        <v>30</v>
      </c>
      <c r="B14" s="20"/>
      <c r="C14" s="20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6"/>
      <c r="T14" s="6"/>
      <c r="U14" s="6"/>
    </row>
    <row r="15" spans="1:21" ht="15" x14ac:dyDescent="0.25">
      <c r="A15" s="20" t="s">
        <v>169</v>
      </c>
      <c r="B15" s="20"/>
      <c r="C15" s="20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6"/>
      <c r="R15" s="6"/>
      <c r="S15" s="6"/>
      <c r="T15" s="6"/>
      <c r="U15" s="1"/>
    </row>
    <row r="16" spans="1:21" ht="15" x14ac:dyDescent="0.25">
      <c r="A16" s="20" t="s">
        <v>170</v>
      </c>
      <c r="B16" s="20"/>
      <c r="C16" s="20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6"/>
      <c r="R16" s="6"/>
      <c r="S16" s="6"/>
      <c r="T16" s="6"/>
      <c r="U16" s="1"/>
    </row>
    <row r="17" spans="1:21" ht="15" x14ac:dyDescent="0.25">
      <c r="A17" s="20" t="s">
        <v>33</v>
      </c>
      <c r="B17" s="20"/>
      <c r="C17" s="20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6"/>
      <c r="R17" s="6"/>
      <c r="S17" s="6"/>
      <c r="T17" s="6"/>
      <c r="U17" s="1"/>
    </row>
    <row r="18" spans="1:21" ht="15" x14ac:dyDescent="0.25">
      <c r="A18" s="20"/>
      <c r="B18" s="20"/>
      <c r="C18" s="20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6"/>
      <c r="R18" s="6"/>
      <c r="S18" s="6"/>
      <c r="T18" s="6"/>
      <c r="U18" s="1"/>
    </row>
    <row r="19" spans="1:21" ht="15" x14ac:dyDescent="0.25">
      <c r="A19" s="20"/>
      <c r="B19" s="20"/>
      <c r="C19" s="20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6"/>
      <c r="R19" s="6"/>
      <c r="S19" s="6"/>
      <c r="T19" s="6"/>
      <c r="U19" s="1"/>
    </row>
    <row r="20" spans="1:21" ht="15" x14ac:dyDescent="0.25">
      <c r="A20" s="27" t="s">
        <v>34</v>
      </c>
      <c r="B20" s="27">
        <v>0</v>
      </c>
      <c r="C20" s="20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6"/>
      <c r="R20" s="6"/>
      <c r="S20" s="6"/>
      <c r="T20" s="6"/>
      <c r="U20" s="1"/>
    </row>
    <row r="21" spans="1:21" ht="15.75" thickBot="1" x14ac:dyDescent="0.3">
      <c r="A21" s="20"/>
      <c r="B21" s="20"/>
      <c r="C21" s="20" t="str">
        <f>IF((G23="Q3,"),#REF!,IF((G23="Q1,"),#REF!,"-"))</f>
        <v>-</v>
      </c>
      <c r="D21" s="1"/>
      <c r="E21" s="1"/>
      <c r="F21" s="1"/>
      <c r="G21" s="1"/>
      <c r="H21" s="1"/>
      <c r="I21" s="20" t="str">
        <f>IF((M23="Q4,"),#REF!,IF((M23="Q2,"),#REF!,"-"))</f>
        <v>-</v>
      </c>
      <c r="J21" s="1"/>
      <c r="K21" s="1"/>
      <c r="L21" s="1"/>
      <c r="M21" s="1"/>
      <c r="N21" s="1"/>
      <c r="O21" s="1"/>
      <c r="P21" s="1"/>
      <c r="Q21" s="6"/>
      <c r="R21" s="6"/>
      <c r="S21" s="6"/>
      <c r="T21" s="6"/>
      <c r="U21" s="1"/>
    </row>
    <row r="22" spans="1:21" ht="15" x14ac:dyDescent="0.25">
      <c r="A22" s="28"/>
      <c r="B22" s="29"/>
      <c r="C22" s="117" t="s">
        <v>35</v>
      </c>
      <c r="D22" s="118"/>
      <c r="E22" s="118"/>
      <c r="F22" s="118"/>
      <c r="G22" s="119"/>
      <c r="H22" s="30"/>
      <c r="I22" s="117" t="s">
        <v>36</v>
      </c>
      <c r="J22" s="118"/>
      <c r="K22" s="118"/>
      <c r="L22" s="118"/>
      <c r="M22" s="119"/>
      <c r="N22" s="30"/>
      <c r="O22" s="31"/>
      <c r="P22" s="32"/>
      <c r="Q22" s="33"/>
      <c r="R22" s="34"/>
      <c r="S22" s="35"/>
      <c r="T22" s="1"/>
      <c r="U22" s="1"/>
    </row>
    <row r="23" spans="1:21" ht="15" x14ac:dyDescent="0.25">
      <c r="A23" s="37" t="s">
        <v>37</v>
      </c>
      <c r="B23" s="38" t="s">
        <v>38</v>
      </c>
      <c r="C23" s="39" t="str">
        <f>CONCATENATE("fG",RIGHT(LEFT(G23,2),1),",")</f>
        <v>fG3,</v>
      </c>
      <c r="D23" s="40" t="s">
        <v>39</v>
      </c>
      <c r="E23" s="41" t="s">
        <v>40</v>
      </c>
      <c r="F23" s="40" t="s">
        <v>41</v>
      </c>
      <c r="G23" s="42" t="s">
        <v>42</v>
      </c>
      <c r="H23" s="20"/>
      <c r="I23" s="39" t="str">
        <f>CONCATENATE("fG",RIGHT(LEFT(M23,2),1),",")</f>
        <v>fG4,</v>
      </c>
      <c r="J23" s="40" t="s">
        <v>43</v>
      </c>
      <c r="K23" s="41" t="s">
        <v>44</v>
      </c>
      <c r="L23" s="40" t="s">
        <v>45</v>
      </c>
      <c r="M23" s="42" t="s">
        <v>46</v>
      </c>
      <c r="N23" s="43"/>
      <c r="O23" s="44" t="s">
        <v>47</v>
      </c>
      <c r="P23" s="39" t="s">
        <v>48</v>
      </c>
      <c r="Q23" s="45" t="str">
        <f>IF(Q24="м.куб","dV","dM")</f>
        <v>dM</v>
      </c>
      <c r="R23" s="42" t="s">
        <v>49</v>
      </c>
      <c r="S23" s="44" t="s">
        <v>50</v>
      </c>
      <c r="T23" s="1"/>
      <c r="U23" s="1"/>
    </row>
    <row r="24" spans="1:21" ht="15.75" thickBot="1" x14ac:dyDescent="0.3">
      <c r="A24" s="46"/>
      <c r="B24" s="47"/>
      <c r="C24" s="48" t="s">
        <v>51</v>
      </c>
      <c r="D24" s="49" t="s">
        <v>52</v>
      </c>
      <c r="E24" s="50" t="s">
        <v>53</v>
      </c>
      <c r="F24" s="49" t="s">
        <v>54</v>
      </c>
      <c r="G24" s="51" t="s">
        <v>55</v>
      </c>
      <c r="H24" s="52" t="s">
        <v>56</v>
      </c>
      <c r="I24" s="48" t="s">
        <v>51</v>
      </c>
      <c r="J24" s="49" t="s">
        <v>52</v>
      </c>
      <c r="K24" s="50" t="s">
        <v>53</v>
      </c>
      <c r="L24" s="49" t="s">
        <v>54</v>
      </c>
      <c r="M24" s="51" t="s">
        <v>55</v>
      </c>
      <c r="N24" s="53" t="s">
        <v>57</v>
      </c>
      <c r="O24" s="54" t="s">
        <v>58</v>
      </c>
      <c r="P24" s="48" t="s">
        <v>59</v>
      </c>
      <c r="Q24" s="55" t="str">
        <f>F24</f>
        <v/>
      </c>
      <c r="R24" s="56" t="s">
        <v>55</v>
      </c>
      <c r="S24" s="54" t="s">
        <v>60</v>
      </c>
      <c r="T24" s="1"/>
      <c r="U24" s="1"/>
    </row>
    <row r="25" spans="1:21" ht="15" x14ac:dyDescent="0.25">
      <c r="A25" s="58" t="s">
        <v>61</v>
      </c>
      <c r="B25" s="59">
        <v>24</v>
      </c>
      <c r="C25" s="60" t="s">
        <v>62</v>
      </c>
      <c r="D25" s="61">
        <v>63.73</v>
      </c>
      <c r="E25" s="61">
        <v>6.83</v>
      </c>
      <c r="F25" s="62">
        <v>75.459999999999994</v>
      </c>
      <c r="G25" s="63">
        <v>76.89</v>
      </c>
      <c r="H25" s="64"/>
      <c r="I25" s="65" t="s">
        <v>62</v>
      </c>
      <c r="J25" s="61">
        <v>56.68</v>
      </c>
      <c r="K25" s="61">
        <v>5.23</v>
      </c>
      <c r="L25" s="62">
        <v>59.41</v>
      </c>
      <c r="M25" s="66">
        <v>60.29</v>
      </c>
      <c r="N25" s="67"/>
      <c r="O25" s="68" t="s">
        <v>62</v>
      </c>
      <c r="P25" s="69">
        <f t="shared" ref="P25:P88" si="0">IF(OR(D25="",D25="-",J25="",J25="-"),"",D25-J25)</f>
        <v>7.0499999999999972</v>
      </c>
      <c r="Q25" s="70">
        <v>16.05</v>
      </c>
      <c r="R25" s="70">
        <v>16.600000000000001</v>
      </c>
      <c r="S25" s="71">
        <v>1.444</v>
      </c>
      <c r="T25" s="1"/>
      <c r="U25" s="1"/>
    </row>
    <row r="26" spans="1:21" ht="15" x14ac:dyDescent="0.25">
      <c r="A26" s="58" t="s">
        <v>63</v>
      </c>
      <c r="B26" s="59">
        <v>24</v>
      </c>
      <c r="C26" s="60" t="s">
        <v>62</v>
      </c>
      <c r="D26" s="61">
        <v>63.73</v>
      </c>
      <c r="E26" s="61">
        <v>6.83</v>
      </c>
      <c r="F26" s="62">
        <v>73.83</v>
      </c>
      <c r="G26" s="63">
        <v>75.209999999999994</v>
      </c>
      <c r="H26" s="64"/>
      <c r="I26" s="65" t="s">
        <v>62</v>
      </c>
      <c r="J26" s="61">
        <v>56.44</v>
      </c>
      <c r="K26" s="61">
        <v>5.23</v>
      </c>
      <c r="L26" s="62">
        <v>54.86</v>
      </c>
      <c r="M26" s="66">
        <v>55.64</v>
      </c>
      <c r="N26" s="67"/>
      <c r="O26" s="68" t="s">
        <v>62</v>
      </c>
      <c r="P26" s="69">
        <f t="shared" si="0"/>
        <v>7.2899999999999991</v>
      </c>
      <c r="Q26" s="70">
        <v>18.97</v>
      </c>
      <c r="R26" s="70">
        <v>19.57</v>
      </c>
      <c r="S26" s="71">
        <v>1.61</v>
      </c>
      <c r="T26" s="1"/>
      <c r="U26" s="1"/>
    </row>
    <row r="27" spans="1:21" ht="15" x14ac:dyDescent="0.25">
      <c r="A27" s="58" t="s">
        <v>64</v>
      </c>
      <c r="B27" s="59">
        <v>24</v>
      </c>
      <c r="C27" s="60" t="s">
        <v>62</v>
      </c>
      <c r="D27" s="61">
        <v>63.82</v>
      </c>
      <c r="E27" s="61">
        <v>6.83</v>
      </c>
      <c r="F27" s="62">
        <v>75.8</v>
      </c>
      <c r="G27" s="63">
        <v>77.22</v>
      </c>
      <c r="H27" s="64"/>
      <c r="I27" s="65" t="s">
        <v>62</v>
      </c>
      <c r="J27" s="61">
        <v>56.79</v>
      </c>
      <c r="K27" s="61">
        <v>5.23</v>
      </c>
      <c r="L27" s="62">
        <v>59.05</v>
      </c>
      <c r="M27" s="66">
        <v>59.93</v>
      </c>
      <c r="N27" s="67"/>
      <c r="O27" s="68" t="s">
        <v>62</v>
      </c>
      <c r="P27" s="69">
        <f t="shared" si="0"/>
        <v>7.0300000000000011</v>
      </c>
      <c r="Q27" s="70">
        <v>16.75</v>
      </c>
      <c r="R27" s="70">
        <v>17.29</v>
      </c>
      <c r="S27" s="71">
        <v>1.484</v>
      </c>
      <c r="T27" s="1"/>
      <c r="U27" s="1"/>
    </row>
    <row r="28" spans="1:21" ht="15" x14ac:dyDescent="0.25">
      <c r="A28" s="58" t="s">
        <v>65</v>
      </c>
      <c r="B28" s="59">
        <v>24</v>
      </c>
      <c r="C28" s="60" t="s">
        <v>62</v>
      </c>
      <c r="D28" s="61">
        <v>63.73</v>
      </c>
      <c r="E28" s="61">
        <v>6.83</v>
      </c>
      <c r="F28" s="62">
        <v>71.92</v>
      </c>
      <c r="G28" s="63">
        <v>73.3</v>
      </c>
      <c r="H28" s="64"/>
      <c r="I28" s="65" t="s">
        <v>62</v>
      </c>
      <c r="J28" s="61">
        <v>56.22</v>
      </c>
      <c r="K28" s="61">
        <v>5.23</v>
      </c>
      <c r="L28" s="62">
        <v>56.17</v>
      </c>
      <c r="M28" s="66">
        <v>56.98</v>
      </c>
      <c r="N28" s="67"/>
      <c r="O28" s="68" t="s">
        <v>62</v>
      </c>
      <c r="P28" s="69">
        <f t="shared" si="0"/>
        <v>7.509999999999998</v>
      </c>
      <c r="Q28" s="70">
        <v>15.75</v>
      </c>
      <c r="R28" s="70">
        <v>16.32</v>
      </c>
      <c r="S28" s="71">
        <v>1.425</v>
      </c>
      <c r="T28" s="1"/>
      <c r="U28" s="1"/>
    </row>
    <row r="29" spans="1:21" ht="15" x14ac:dyDescent="0.25">
      <c r="A29" s="58" t="s">
        <v>66</v>
      </c>
      <c r="B29" s="59">
        <v>24</v>
      </c>
      <c r="C29" s="60" t="s">
        <v>62</v>
      </c>
      <c r="D29" s="61">
        <v>63.76</v>
      </c>
      <c r="E29" s="61">
        <v>6.83</v>
      </c>
      <c r="F29" s="62">
        <v>74.89</v>
      </c>
      <c r="G29" s="63">
        <v>76.3</v>
      </c>
      <c r="H29" s="64"/>
      <c r="I29" s="65" t="s">
        <v>62</v>
      </c>
      <c r="J29" s="61">
        <v>56.56</v>
      </c>
      <c r="K29" s="61">
        <v>5.23</v>
      </c>
      <c r="L29" s="62">
        <v>59.17</v>
      </c>
      <c r="M29" s="66">
        <v>60.05</v>
      </c>
      <c r="N29" s="67"/>
      <c r="O29" s="68" t="s">
        <v>62</v>
      </c>
      <c r="P29" s="69">
        <f t="shared" si="0"/>
        <v>7.1999999999999957</v>
      </c>
      <c r="Q29" s="70">
        <v>15.72</v>
      </c>
      <c r="R29" s="70">
        <v>16.25</v>
      </c>
      <c r="S29" s="71">
        <v>1.4319999999999999</v>
      </c>
      <c r="T29" s="1"/>
      <c r="U29" s="1"/>
    </row>
    <row r="30" spans="1:21" ht="15" x14ac:dyDescent="0.25">
      <c r="A30" s="58" t="s">
        <v>67</v>
      </c>
      <c r="B30" s="59">
        <v>24</v>
      </c>
      <c r="C30" s="60" t="s">
        <v>62</v>
      </c>
      <c r="D30" s="61">
        <v>63.69</v>
      </c>
      <c r="E30" s="61">
        <v>6.83</v>
      </c>
      <c r="F30" s="62">
        <v>55.3</v>
      </c>
      <c r="G30" s="63">
        <v>56.37</v>
      </c>
      <c r="H30" s="64"/>
      <c r="I30" s="65" t="s">
        <v>62</v>
      </c>
      <c r="J30" s="61">
        <v>56.36</v>
      </c>
      <c r="K30" s="61">
        <v>5.23</v>
      </c>
      <c r="L30" s="62">
        <v>42.75</v>
      </c>
      <c r="M30" s="66">
        <v>43.35</v>
      </c>
      <c r="N30" s="67"/>
      <c r="O30" s="68" t="s">
        <v>62</v>
      </c>
      <c r="P30" s="69">
        <f t="shared" si="0"/>
        <v>7.3299999999999983</v>
      </c>
      <c r="Q30" s="70">
        <v>12.55</v>
      </c>
      <c r="R30" s="70">
        <v>13.02</v>
      </c>
      <c r="S30" s="71">
        <v>1.1140000000000001</v>
      </c>
      <c r="T30" s="1"/>
      <c r="U30" s="1"/>
    </row>
    <row r="31" spans="1:21" ht="15" x14ac:dyDescent="0.25">
      <c r="A31" s="58" t="s">
        <v>68</v>
      </c>
      <c r="B31" s="59">
        <v>24</v>
      </c>
      <c r="C31" s="60" t="s">
        <v>62</v>
      </c>
      <c r="D31" s="61">
        <v>63.73</v>
      </c>
      <c r="E31" s="61">
        <v>6.83</v>
      </c>
      <c r="F31" s="62">
        <v>73.150000000000006</v>
      </c>
      <c r="G31" s="63">
        <v>74.5</v>
      </c>
      <c r="H31" s="64"/>
      <c r="I31" s="65" t="s">
        <v>62</v>
      </c>
      <c r="J31" s="61">
        <v>56.61</v>
      </c>
      <c r="K31" s="61">
        <v>5.23</v>
      </c>
      <c r="L31" s="62">
        <v>58.62</v>
      </c>
      <c r="M31" s="66">
        <v>59.5</v>
      </c>
      <c r="N31" s="67"/>
      <c r="O31" s="68" t="s">
        <v>62</v>
      </c>
      <c r="P31" s="69">
        <f t="shared" si="0"/>
        <v>7.1199999999999974</v>
      </c>
      <c r="Q31" s="70">
        <v>14.53</v>
      </c>
      <c r="R31" s="70">
        <v>15</v>
      </c>
      <c r="S31" s="71">
        <v>1.3460000000000001</v>
      </c>
      <c r="T31" s="1"/>
      <c r="U31" s="1"/>
    </row>
    <row r="32" spans="1:21" ht="15" x14ac:dyDescent="0.25">
      <c r="A32" s="58" t="s">
        <v>69</v>
      </c>
      <c r="B32" s="59">
        <v>24</v>
      </c>
      <c r="C32" s="60" t="s">
        <v>62</v>
      </c>
      <c r="D32" s="61">
        <v>63.71</v>
      </c>
      <c r="E32" s="61">
        <v>6.83</v>
      </c>
      <c r="F32" s="62">
        <v>70.69</v>
      </c>
      <c r="G32" s="63">
        <v>72.03</v>
      </c>
      <c r="H32" s="64"/>
      <c r="I32" s="65" t="s">
        <v>62</v>
      </c>
      <c r="J32" s="61">
        <v>56.14</v>
      </c>
      <c r="K32" s="61">
        <v>5.23</v>
      </c>
      <c r="L32" s="62">
        <v>55.21</v>
      </c>
      <c r="M32" s="66">
        <v>55.99</v>
      </c>
      <c r="N32" s="67"/>
      <c r="O32" s="68" t="s">
        <v>62</v>
      </c>
      <c r="P32" s="69">
        <f t="shared" si="0"/>
        <v>7.57</v>
      </c>
      <c r="Q32" s="70">
        <v>15.48</v>
      </c>
      <c r="R32" s="70">
        <v>16.04</v>
      </c>
      <c r="S32" s="71">
        <v>1.4059999999999999</v>
      </c>
      <c r="T32" s="1"/>
      <c r="U32" s="1"/>
    </row>
    <row r="33" spans="1:21" ht="15" x14ac:dyDescent="0.25">
      <c r="A33" s="58" t="s">
        <v>70</v>
      </c>
      <c r="B33" s="59">
        <v>24</v>
      </c>
      <c r="C33" s="60" t="s">
        <v>62</v>
      </c>
      <c r="D33" s="61">
        <v>63.69</v>
      </c>
      <c r="E33" s="61">
        <v>6.83</v>
      </c>
      <c r="F33" s="62">
        <v>73.739999999999995</v>
      </c>
      <c r="G33" s="63">
        <v>75.12</v>
      </c>
      <c r="H33" s="64"/>
      <c r="I33" s="65" t="s">
        <v>62</v>
      </c>
      <c r="J33" s="61">
        <v>56.53</v>
      </c>
      <c r="K33" s="61">
        <v>5.23</v>
      </c>
      <c r="L33" s="62">
        <v>58.24</v>
      </c>
      <c r="M33" s="66">
        <v>59.11</v>
      </c>
      <c r="N33" s="67"/>
      <c r="O33" s="68" t="s">
        <v>62</v>
      </c>
      <c r="P33" s="69">
        <f t="shared" si="0"/>
        <v>7.1599999999999966</v>
      </c>
      <c r="Q33" s="70">
        <v>15.5</v>
      </c>
      <c r="R33" s="70">
        <v>16.010000000000002</v>
      </c>
      <c r="S33" s="71">
        <v>1.407</v>
      </c>
      <c r="T33" s="1"/>
      <c r="U33" s="1"/>
    </row>
    <row r="34" spans="1:21" ht="15" x14ac:dyDescent="0.25">
      <c r="A34" s="58" t="s">
        <v>71</v>
      </c>
      <c r="B34" s="59">
        <v>24</v>
      </c>
      <c r="C34" s="60" t="s">
        <v>62</v>
      </c>
      <c r="D34" s="61">
        <v>63.71</v>
      </c>
      <c r="E34" s="61">
        <v>6.83</v>
      </c>
      <c r="F34" s="62">
        <v>69.66</v>
      </c>
      <c r="G34" s="63">
        <v>70.989999999999995</v>
      </c>
      <c r="H34" s="64"/>
      <c r="I34" s="65" t="s">
        <v>62</v>
      </c>
      <c r="J34" s="61">
        <v>56.24</v>
      </c>
      <c r="K34" s="61">
        <v>5.23</v>
      </c>
      <c r="L34" s="62">
        <v>54.93</v>
      </c>
      <c r="M34" s="66">
        <v>55.71</v>
      </c>
      <c r="N34" s="67"/>
      <c r="O34" s="68" t="s">
        <v>62</v>
      </c>
      <c r="P34" s="69">
        <f t="shared" si="0"/>
        <v>7.4699999999999989</v>
      </c>
      <c r="Q34" s="70">
        <v>14.73</v>
      </c>
      <c r="R34" s="70">
        <v>15.28</v>
      </c>
      <c r="S34" s="71">
        <v>1.3480000000000001</v>
      </c>
      <c r="T34" s="1"/>
      <c r="U34" s="1"/>
    </row>
    <row r="35" spans="1:21" ht="15" x14ac:dyDescent="0.25">
      <c r="A35" s="58" t="s">
        <v>72</v>
      </c>
      <c r="B35" s="59">
        <v>24</v>
      </c>
      <c r="C35" s="60" t="s">
        <v>62</v>
      </c>
      <c r="D35" s="61">
        <v>63.72</v>
      </c>
      <c r="E35" s="61">
        <v>6.83</v>
      </c>
      <c r="F35" s="62">
        <v>72.52</v>
      </c>
      <c r="G35" s="63">
        <v>73.88</v>
      </c>
      <c r="H35" s="64"/>
      <c r="I35" s="65" t="s">
        <v>62</v>
      </c>
      <c r="J35" s="61">
        <v>56.57</v>
      </c>
      <c r="K35" s="61">
        <v>5.23</v>
      </c>
      <c r="L35" s="62">
        <v>58.67</v>
      </c>
      <c r="M35" s="66">
        <v>59.55</v>
      </c>
      <c r="N35" s="67"/>
      <c r="O35" s="68" t="s">
        <v>62</v>
      </c>
      <c r="P35" s="69">
        <f t="shared" si="0"/>
        <v>7.1499999999999986</v>
      </c>
      <c r="Q35" s="70">
        <v>13.85</v>
      </c>
      <c r="R35" s="70">
        <v>14.33</v>
      </c>
      <c r="S35" s="71">
        <v>1.304</v>
      </c>
      <c r="T35" s="1"/>
      <c r="U35" s="1"/>
    </row>
    <row r="36" spans="1:21" ht="15" x14ac:dyDescent="0.25">
      <c r="A36" s="58" t="s">
        <v>73</v>
      </c>
      <c r="B36" s="59">
        <v>24</v>
      </c>
      <c r="C36" s="60" t="s">
        <v>62</v>
      </c>
      <c r="D36" s="61">
        <v>63.7</v>
      </c>
      <c r="E36" s="61">
        <v>6.83</v>
      </c>
      <c r="F36" s="62">
        <v>68.92</v>
      </c>
      <c r="G36" s="63">
        <v>70.239999999999995</v>
      </c>
      <c r="H36" s="64"/>
      <c r="I36" s="65" t="s">
        <v>62</v>
      </c>
      <c r="J36" s="61">
        <v>56.1</v>
      </c>
      <c r="K36" s="61">
        <v>5.23</v>
      </c>
      <c r="L36" s="62">
        <v>54.98</v>
      </c>
      <c r="M36" s="66">
        <v>55.77</v>
      </c>
      <c r="N36" s="67"/>
      <c r="O36" s="68" t="s">
        <v>62</v>
      </c>
      <c r="P36" s="69">
        <f t="shared" si="0"/>
        <v>7.6000000000000014</v>
      </c>
      <c r="Q36" s="70">
        <v>13.94</v>
      </c>
      <c r="R36" s="70">
        <v>14.47</v>
      </c>
      <c r="S36" s="71">
        <v>1.306</v>
      </c>
      <c r="T36" s="1"/>
      <c r="U36" s="1"/>
    </row>
    <row r="37" spans="1:21" ht="15" x14ac:dyDescent="0.25">
      <c r="A37" s="58" t="s">
        <v>74</v>
      </c>
      <c r="B37" s="59">
        <v>24</v>
      </c>
      <c r="C37" s="60" t="s">
        <v>62</v>
      </c>
      <c r="D37" s="61">
        <v>63.72</v>
      </c>
      <c r="E37" s="61">
        <v>6.83</v>
      </c>
      <c r="F37" s="62">
        <v>69.099999999999994</v>
      </c>
      <c r="G37" s="63">
        <v>70.39</v>
      </c>
      <c r="H37" s="64"/>
      <c r="I37" s="65" t="s">
        <v>62</v>
      </c>
      <c r="J37" s="61">
        <v>56.33</v>
      </c>
      <c r="K37" s="61">
        <v>5.23</v>
      </c>
      <c r="L37" s="62">
        <v>54.85</v>
      </c>
      <c r="M37" s="66">
        <v>55.66</v>
      </c>
      <c r="N37" s="67"/>
      <c r="O37" s="68" t="s">
        <v>62</v>
      </c>
      <c r="P37" s="69">
        <f t="shared" si="0"/>
        <v>7.3900000000000006</v>
      </c>
      <c r="Q37" s="70">
        <v>14.25</v>
      </c>
      <c r="R37" s="70">
        <v>14.73</v>
      </c>
      <c r="S37" s="71">
        <v>1.3160000000000001</v>
      </c>
      <c r="T37" s="1"/>
      <c r="U37" s="1"/>
    </row>
    <row r="38" spans="1:21" ht="15" x14ac:dyDescent="0.25">
      <c r="A38" s="58" t="s">
        <v>75</v>
      </c>
      <c r="B38" s="59">
        <v>24</v>
      </c>
      <c r="C38" s="60" t="s">
        <v>62</v>
      </c>
      <c r="D38" s="61">
        <v>63.63</v>
      </c>
      <c r="E38" s="61">
        <v>6.83</v>
      </c>
      <c r="F38" s="62">
        <v>65.05</v>
      </c>
      <c r="G38" s="63">
        <v>66.290000000000006</v>
      </c>
      <c r="H38" s="64"/>
      <c r="I38" s="65" t="s">
        <v>62</v>
      </c>
      <c r="J38" s="61">
        <v>55.38</v>
      </c>
      <c r="K38" s="61">
        <v>5.23</v>
      </c>
      <c r="L38" s="62">
        <v>50.87</v>
      </c>
      <c r="M38" s="66">
        <v>51.58</v>
      </c>
      <c r="N38" s="67"/>
      <c r="O38" s="68" t="s">
        <v>62</v>
      </c>
      <c r="P38" s="69">
        <f t="shared" si="0"/>
        <v>8.25</v>
      </c>
      <c r="Q38" s="70">
        <v>14.18</v>
      </c>
      <c r="R38" s="70">
        <v>14.71</v>
      </c>
      <c r="S38" s="71">
        <v>1.3220000000000001</v>
      </c>
      <c r="T38" s="1"/>
      <c r="U38" s="1"/>
    </row>
    <row r="39" spans="1:21" ht="15" x14ac:dyDescent="0.25">
      <c r="A39" s="58" t="s">
        <v>76</v>
      </c>
      <c r="B39" s="59">
        <v>24</v>
      </c>
      <c r="C39" s="60" t="s">
        <v>62</v>
      </c>
      <c r="D39" s="61">
        <v>63.62</v>
      </c>
      <c r="E39" s="61">
        <v>6.83</v>
      </c>
      <c r="F39" s="62">
        <v>64.849999999999994</v>
      </c>
      <c r="G39" s="63">
        <v>66.069999999999993</v>
      </c>
      <c r="H39" s="64"/>
      <c r="I39" s="65" t="s">
        <v>62</v>
      </c>
      <c r="J39" s="61">
        <v>55.46</v>
      </c>
      <c r="K39" s="61">
        <v>5.23</v>
      </c>
      <c r="L39" s="62">
        <v>52.1</v>
      </c>
      <c r="M39" s="66">
        <v>52.88</v>
      </c>
      <c r="N39" s="67"/>
      <c r="O39" s="68" t="s">
        <v>62</v>
      </c>
      <c r="P39" s="69">
        <f t="shared" si="0"/>
        <v>8.1599999999999966</v>
      </c>
      <c r="Q39" s="70">
        <v>12.75</v>
      </c>
      <c r="R39" s="70">
        <v>13.19</v>
      </c>
      <c r="S39" s="71">
        <v>1.238</v>
      </c>
      <c r="T39" s="1"/>
      <c r="U39" s="1"/>
    </row>
    <row r="40" spans="1:21" ht="15" x14ac:dyDescent="0.25">
      <c r="A40" s="58" t="s">
        <v>77</v>
      </c>
      <c r="B40" s="59">
        <v>24</v>
      </c>
      <c r="C40" s="60" t="s">
        <v>62</v>
      </c>
      <c r="D40" s="61">
        <v>63.67</v>
      </c>
      <c r="E40" s="61">
        <v>6.83</v>
      </c>
      <c r="F40" s="62">
        <v>68.78</v>
      </c>
      <c r="G40" s="63">
        <v>70.069999999999993</v>
      </c>
      <c r="H40" s="64"/>
      <c r="I40" s="65" t="s">
        <v>62</v>
      </c>
      <c r="J40" s="61">
        <v>55.92</v>
      </c>
      <c r="K40" s="61">
        <v>5.23</v>
      </c>
      <c r="L40" s="62">
        <v>54.52</v>
      </c>
      <c r="M40" s="66">
        <v>55.36</v>
      </c>
      <c r="N40" s="67"/>
      <c r="O40" s="68" t="s">
        <v>62</v>
      </c>
      <c r="P40" s="69">
        <f t="shared" si="0"/>
        <v>7.75</v>
      </c>
      <c r="Q40" s="70">
        <v>14.26</v>
      </c>
      <c r="R40" s="70">
        <v>14.71</v>
      </c>
      <c r="S40" s="71">
        <v>1.333</v>
      </c>
      <c r="T40" s="1"/>
      <c r="U40" s="1"/>
    </row>
    <row r="41" spans="1:21" ht="15" x14ac:dyDescent="0.25">
      <c r="A41" s="58" t="s">
        <v>78</v>
      </c>
      <c r="B41" s="59">
        <v>24</v>
      </c>
      <c r="C41" s="60" t="s">
        <v>62</v>
      </c>
      <c r="D41" s="61">
        <v>63.66</v>
      </c>
      <c r="E41" s="61">
        <v>6.83</v>
      </c>
      <c r="F41" s="62">
        <v>66.599999999999994</v>
      </c>
      <c r="G41" s="63">
        <v>67.819999999999993</v>
      </c>
      <c r="H41" s="64"/>
      <c r="I41" s="65" t="s">
        <v>62</v>
      </c>
      <c r="J41" s="61">
        <v>55.8</v>
      </c>
      <c r="K41" s="61">
        <v>5.23</v>
      </c>
      <c r="L41" s="62">
        <v>51.9</v>
      </c>
      <c r="M41" s="66">
        <v>52.68</v>
      </c>
      <c r="N41" s="67"/>
      <c r="O41" s="68" t="s">
        <v>62</v>
      </c>
      <c r="P41" s="69">
        <f t="shared" si="0"/>
        <v>7.8599999999999994</v>
      </c>
      <c r="Q41" s="70">
        <v>14.7</v>
      </c>
      <c r="R41" s="70">
        <v>15.14</v>
      </c>
      <c r="S41" s="71">
        <v>1.3440000000000001</v>
      </c>
      <c r="T41" s="1"/>
      <c r="U41" s="1"/>
    </row>
    <row r="42" spans="1:21" ht="15" x14ac:dyDescent="0.25">
      <c r="A42" s="58" t="s">
        <v>79</v>
      </c>
      <c r="B42" s="59">
        <v>24</v>
      </c>
      <c r="C42" s="60" t="s">
        <v>62</v>
      </c>
      <c r="D42" s="61">
        <v>63.67</v>
      </c>
      <c r="E42" s="61">
        <v>6.83</v>
      </c>
      <c r="F42" s="62">
        <v>68.27</v>
      </c>
      <c r="G42" s="63">
        <v>69.569999999999993</v>
      </c>
      <c r="H42" s="64"/>
      <c r="I42" s="65" t="s">
        <v>62</v>
      </c>
      <c r="J42" s="61">
        <v>56.13</v>
      </c>
      <c r="K42" s="61">
        <v>5.23</v>
      </c>
      <c r="L42" s="62">
        <v>54.48</v>
      </c>
      <c r="M42" s="66">
        <v>55.33</v>
      </c>
      <c r="N42" s="67"/>
      <c r="O42" s="68" t="s">
        <v>62</v>
      </c>
      <c r="P42" s="69">
        <f t="shared" si="0"/>
        <v>7.5399999999999991</v>
      </c>
      <c r="Q42" s="70">
        <v>13.79</v>
      </c>
      <c r="R42" s="70">
        <v>14.24</v>
      </c>
      <c r="S42" s="71">
        <v>1.29</v>
      </c>
      <c r="T42" s="1"/>
      <c r="U42" s="1"/>
    </row>
    <row r="43" spans="1:21" ht="15" x14ac:dyDescent="0.25">
      <c r="A43" s="58" t="s">
        <v>80</v>
      </c>
      <c r="B43" s="59">
        <v>24</v>
      </c>
      <c r="C43" s="60" t="s">
        <v>62</v>
      </c>
      <c r="D43" s="61">
        <v>63.67</v>
      </c>
      <c r="E43" s="61">
        <v>6.83</v>
      </c>
      <c r="F43" s="62">
        <v>68.87</v>
      </c>
      <c r="G43" s="63">
        <v>70.13</v>
      </c>
      <c r="H43" s="64"/>
      <c r="I43" s="65" t="s">
        <v>62</v>
      </c>
      <c r="J43" s="61">
        <v>56.37</v>
      </c>
      <c r="K43" s="61">
        <v>5.23</v>
      </c>
      <c r="L43" s="62">
        <v>55.13</v>
      </c>
      <c r="M43" s="66">
        <v>55.94</v>
      </c>
      <c r="N43" s="67"/>
      <c r="O43" s="68" t="s">
        <v>62</v>
      </c>
      <c r="P43" s="69">
        <f t="shared" si="0"/>
        <v>7.3000000000000043</v>
      </c>
      <c r="Q43" s="70">
        <v>13.74</v>
      </c>
      <c r="R43" s="70">
        <v>14.19</v>
      </c>
      <c r="S43" s="71">
        <v>1.284</v>
      </c>
      <c r="T43" s="1"/>
      <c r="U43" s="1"/>
    </row>
    <row r="44" spans="1:21" ht="15" x14ac:dyDescent="0.25">
      <c r="A44" s="58" t="s">
        <v>81</v>
      </c>
      <c r="B44" s="59">
        <v>24</v>
      </c>
      <c r="C44" s="60" t="s">
        <v>62</v>
      </c>
      <c r="D44" s="61">
        <v>63.74</v>
      </c>
      <c r="E44" s="61">
        <v>6.83</v>
      </c>
      <c r="F44" s="62">
        <v>76.989999999999995</v>
      </c>
      <c r="G44" s="63">
        <v>78.48</v>
      </c>
      <c r="H44" s="64"/>
      <c r="I44" s="65" t="s">
        <v>62</v>
      </c>
      <c r="J44" s="61">
        <v>57.08</v>
      </c>
      <c r="K44" s="61">
        <v>5.23</v>
      </c>
      <c r="L44" s="62">
        <v>61.8</v>
      </c>
      <c r="M44" s="66">
        <v>62.73</v>
      </c>
      <c r="N44" s="67"/>
      <c r="O44" s="68" t="s">
        <v>62</v>
      </c>
      <c r="P44" s="69">
        <f t="shared" si="0"/>
        <v>6.6600000000000037</v>
      </c>
      <c r="Q44" s="70">
        <v>15.19</v>
      </c>
      <c r="R44" s="70">
        <v>15.75</v>
      </c>
      <c r="S44" s="71">
        <v>1.3819999999999999</v>
      </c>
      <c r="T44" s="1"/>
      <c r="U44" s="1"/>
    </row>
    <row r="45" spans="1:21" ht="15" x14ac:dyDescent="0.25">
      <c r="A45" s="58" t="s">
        <v>82</v>
      </c>
      <c r="B45" s="59">
        <v>24</v>
      </c>
      <c r="C45" s="60" t="s">
        <v>62</v>
      </c>
      <c r="D45" s="61">
        <v>63.78</v>
      </c>
      <c r="E45" s="61">
        <v>6.83</v>
      </c>
      <c r="F45" s="62">
        <v>72.8</v>
      </c>
      <c r="G45" s="63">
        <v>74.19</v>
      </c>
      <c r="H45" s="64"/>
      <c r="I45" s="65" t="s">
        <v>62</v>
      </c>
      <c r="J45" s="61">
        <v>56.79</v>
      </c>
      <c r="K45" s="61">
        <v>5.23</v>
      </c>
      <c r="L45" s="62">
        <v>60.24</v>
      </c>
      <c r="M45" s="66">
        <v>61.11</v>
      </c>
      <c r="N45" s="67"/>
      <c r="O45" s="68" t="s">
        <v>62</v>
      </c>
      <c r="P45" s="69">
        <f t="shared" si="0"/>
        <v>6.990000000000002</v>
      </c>
      <c r="Q45" s="70">
        <v>12.56</v>
      </c>
      <c r="R45" s="70">
        <v>13.08</v>
      </c>
      <c r="S45" s="71">
        <v>1.2250000000000001</v>
      </c>
      <c r="T45" s="1"/>
      <c r="U45" s="1"/>
    </row>
    <row r="46" spans="1:21" ht="15" x14ac:dyDescent="0.25">
      <c r="A46" s="58" t="s">
        <v>83</v>
      </c>
      <c r="B46" s="59">
        <v>24</v>
      </c>
      <c r="C46" s="60" t="s">
        <v>62</v>
      </c>
      <c r="D46" s="61">
        <v>63.72</v>
      </c>
      <c r="E46" s="61">
        <v>6.83</v>
      </c>
      <c r="F46" s="62">
        <v>71.08</v>
      </c>
      <c r="G46" s="63">
        <v>72.44</v>
      </c>
      <c r="H46" s="64"/>
      <c r="I46" s="65" t="s">
        <v>62</v>
      </c>
      <c r="J46" s="61">
        <v>56.42</v>
      </c>
      <c r="K46" s="61">
        <v>5.23</v>
      </c>
      <c r="L46" s="62">
        <v>57.67</v>
      </c>
      <c r="M46" s="66">
        <v>58.49</v>
      </c>
      <c r="N46" s="67"/>
      <c r="O46" s="68" t="s">
        <v>62</v>
      </c>
      <c r="P46" s="69">
        <f t="shared" si="0"/>
        <v>7.2999999999999972</v>
      </c>
      <c r="Q46" s="70">
        <v>13.41</v>
      </c>
      <c r="R46" s="70">
        <v>13.95</v>
      </c>
      <c r="S46" s="71">
        <v>1.278</v>
      </c>
      <c r="T46" s="1"/>
      <c r="U46" s="1"/>
    </row>
    <row r="47" spans="1:21" ht="15" x14ac:dyDescent="0.25">
      <c r="A47" s="58" t="s">
        <v>84</v>
      </c>
      <c r="B47" s="59">
        <v>24</v>
      </c>
      <c r="C47" s="60" t="s">
        <v>62</v>
      </c>
      <c r="D47" s="61">
        <v>63.78</v>
      </c>
      <c r="E47" s="61">
        <v>6.83</v>
      </c>
      <c r="F47" s="62">
        <v>74.599999999999994</v>
      </c>
      <c r="G47" s="63">
        <v>76.02</v>
      </c>
      <c r="H47" s="64"/>
      <c r="I47" s="65" t="s">
        <v>62</v>
      </c>
      <c r="J47" s="61">
        <v>56.76</v>
      </c>
      <c r="K47" s="61">
        <v>5.23</v>
      </c>
      <c r="L47" s="62">
        <v>59.43</v>
      </c>
      <c r="M47" s="66">
        <v>60.3</v>
      </c>
      <c r="N47" s="67"/>
      <c r="O47" s="68" t="s">
        <v>62</v>
      </c>
      <c r="P47" s="69">
        <f t="shared" si="0"/>
        <v>7.0200000000000031</v>
      </c>
      <c r="Q47" s="70">
        <v>15.17</v>
      </c>
      <c r="R47" s="70">
        <v>15.72</v>
      </c>
      <c r="S47" s="71">
        <v>1.389</v>
      </c>
      <c r="T47" s="1"/>
      <c r="U47" s="1"/>
    </row>
    <row r="48" spans="1:21" ht="15" x14ac:dyDescent="0.25">
      <c r="A48" s="58" t="s">
        <v>85</v>
      </c>
      <c r="B48" s="59">
        <v>24</v>
      </c>
      <c r="C48" s="60" t="s">
        <v>62</v>
      </c>
      <c r="D48" s="61">
        <v>63.75</v>
      </c>
      <c r="E48" s="61">
        <v>6.83</v>
      </c>
      <c r="F48" s="62">
        <v>71.27</v>
      </c>
      <c r="G48" s="63">
        <v>72.63</v>
      </c>
      <c r="H48" s="64"/>
      <c r="I48" s="65" t="s">
        <v>62</v>
      </c>
      <c r="J48" s="61">
        <v>56.4</v>
      </c>
      <c r="K48" s="61">
        <v>5.23</v>
      </c>
      <c r="L48" s="62">
        <v>58.01</v>
      </c>
      <c r="M48" s="66">
        <v>58.83</v>
      </c>
      <c r="N48" s="67"/>
      <c r="O48" s="68" t="s">
        <v>62</v>
      </c>
      <c r="P48" s="69">
        <f t="shared" si="0"/>
        <v>7.3500000000000014</v>
      </c>
      <c r="Q48" s="70">
        <v>13.26</v>
      </c>
      <c r="R48" s="70">
        <v>13.8</v>
      </c>
      <c r="S48" s="71">
        <v>1.2729999999999999</v>
      </c>
      <c r="T48" s="1"/>
      <c r="U48" s="1"/>
    </row>
    <row r="49" spans="1:21" ht="15" x14ac:dyDescent="0.25">
      <c r="A49" s="58" t="s">
        <v>86</v>
      </c>
      <c r="B49" s="59">
        <v>24</v>
      </c>
      <c r="C49" s="60" t="s">
        <v>62</v>
      </c>
      <c r="D49" s="61">
        <v>63.79</v>
      </c>
      <c r="E49" s="61">
        <v>6.83</v>
      </c>
      <c r="F49" s="62">
        <v>73.819999999999993</v>
      </c>
      <c r="G49" s="63">
        <v>75.22</v>
      </c>
      <c r="H49" s="64"/>
      <c r="I49" s="65" t="s">
        <v>62</v>
      </c>
      <c r="J49" s="61">
        <v>56.8</v>
      </c>
      <c r="K49" s="61">
        <v>5.23</v>
      </c>
      <c r="L49" s="62">
        <v>60.59</v>
      </c>
      <c r="M49" s="66">
        <v>61.46</v>
      </c>
      <c r="N49" s="67"/>
      <c r="O49" s="68" t="s">
        <v>62</v>
      </c>
      <c r="P49" s="69">
        <f t="shared" si="0"/>
        <v>6.990000000000002</v>
      </c>
      <c r="Q49" s="70">
        <v>13.23</v>
      </c>
      <c r="R49" s="70">
        <v>13.76</v>
      </c>
      <c r="S49" s="71">
        <v>1.268</v>
      </c>
      <c r="T49" s="1"/>
      <c r="U49" s="1"/>
    </row>
    <row r="50" spans="1:21" ht="15" x14ac:dyDescent="0.25">
      <c r="A50" s="58" t="s">
        <v>87</v>
      </c>
      <c r="B50" s="59">
        <v>24</v>
      </c>
      <c r="C50" s="60" t="s">
        <v>62</v>
      </c>
      <c r="D50" s="61">
        <v>63.76</v>
      </c>
      <c r="E50" s="61">
        <v>6.83</v>
      </c>
      <c r="F50" s="62">
        <v>71</v>
      </c>
      <c r="G50" s="63">
        <v>72.37</v>
      </c>
      <c r="H50" s="64"/>
      <c r="I50" s="65" t="s">
        <v>62</v>
      </c>
      <c r="J50" s="61">
        <v>56.42</v>
      </c>
      <c r="K50" s="61">
        <v>5.23</v>
      </c>
      <c r="L50" s="62">
        <v>57.36</v>
      </c>
      <c r="M50" s="66">
        <v>58.18</v>
      </c>
      <c r="N50" s="67"/>
      <c r="O50" s="68" t="s">
        <v>62</v>
      </c>
      <c r="P50" s="69">
        <f t="shared" si="0"/>
        <v>7.3399999999999963</v>
      </c>
      <c r="Q50" s="70">
        <v>13.64</v>
      </c>
      <c r="R50" s="70">
        <v>14.19</v>
      </c>
      <c r="S50" s="71">
        <v>1.2929999999999999</v>
      </c>
      <c r="T50" s="1"/>
      <c r="U50" s="1"/>
    </row>
    <row r="51" spans="1:21" ht="15" x14ac:dyDescent="0.25">
      <c r="A51" s="58" t="s">
        <v>88</v>
      </c>
      <c r="B51" s="59">
        <v>24</v>
      </c>
      <c r="C51" s="60" t="s">
        <v>62</v>
      </c>
      <c r="D51" s="61">
        <v>63.75</v>
      </c>
      <c r="E51" s="61">
        <v>6.83</v>
      </c>
      <c r="F51" s="62">
        <v>73.73</v>
      </c>
      <c r="G51" s="63">
        <v>75.11</v>
      </c>
      <c r="H51" s="64"/>
      <c r="I51" s="65" t="s">
        <v>62</v>
      </c>
      <c r="J51" s="61">
        <v>56.74</v>
      </c>
      <c r="K51" s="61">
        <v>5.23</v>
      </c>
      <c r="L51" s="62">
        <v>61.5</v>
      </c>
      <c r="M51" s="66">
        <v>62.38</v>
      </c>
      <c r="N51" s="67"/>
      <c r="O51" s="68" t="s">
        <v>62</v>
      </c>
      <c r="P51" s="69">
        <f t="shared" si="0"/>
        <v>7.009999999999998</v>
      </c>
      <c r="Q51" s="70">
        <v>12.23</v>
      </c>
      <c r="R51" s="70">
        <v>12.73</v>
      </c>
      <c r="S51" s="71">
        <v>1.214</v>
      </c>
      <c r="T51" s="1"/>
      <c r="U51" s="1"/>
    </row>
    <row r="52" spans="1:21" ht="15" x14ac:dyDescent="0.25">
      <c r="A52" s="58" t="s">
        <v>89</v>
      </c>
      <c r="B52" s="59">
        <v>24</v>
      </c>
      <c r="C52" s="60" t="s">
        <v>62</v>
      </c>
      <c r="D52" s="61">
        <v>63.82</v>
      </c>
      <c r="E52" s="61">
        <v>6.83</v>
      </c>
      <c r="F52" s="62">
        <v>72.069999999999993</v>
      </c>
      <c r="G52" s="63">
        <v>73.44</v>
      </c>
      <c r="H52" s="64"/>
      <c r="I52" s="65" t="s">
        <v>62</v>
      </c>
      <c r="J52" s="61">
        <v>56.6</v>
      </c>
      <c r="K52" s="61">
        <v>5.23</v>
      </c>
      <c r="L52" s="62">
        <v>58.42</v>
      </c>
      <c r="M52" s="66">
        <v>59.3</v>
      </c>
      <c r="N52" s="67"/>
      <c r="O52" s="68" t="s">
        <v>62</v>
      </c>
      <c r="P52" s="69">
        <f t="shared" si="0"/>
        <v>7.2199999999999989</v>
      </c>
      <c r="Q52" s="70">
        <v>13.65</v>
      </c>
      <c r="R52" s="70">
        <v>14.14</v>
      </c>
      <c r="S52" s="71">
        <v>1.294</v>
      </c>
      <c r="T52" s="1"/>
      <c r="U52" s="1"/>
    </row>
    <row r="53" spans="1:21" ht="15" x14ac:dyDescent="0.25">
      <c r="A53" s="58" t="s">
        <v>90</v>
      </c>
      <c r="B53" s="59">
        <v>24</v>
      </c>
      <c r="C53" s="60" t="s">
        <v>62</v>
      </c>
      <c r="D53" s="61">
        <v>63.76</v>
      </c>
      <c r="E53" s="61">
        <v>6.83</v>
      </c>
      <c r="F53" s="62">
        <v>74.52</v>
      </c>
      <c r="G53" s="63">
        <v>75.930000000000007</v>
      </c>
      <c r="H53" s="64"/>
      <c r="I53" s="65" t="s">
        <v>62</v>
      </c>
      <c r="J53" s="61">
        <v>56.69</v>
      </c>
      <c r="K53" s="61">
        <v>5.23</v>
      </c>
      <c r="L53" s="62">
        <v>58.98</v>
      </c>
      <c r="M53" s="66">
        <v>59.85</v>
      </c>
      <c r="N53" s="67"/>
      <c r="O53" s="68" t="s">
        <v>62</v>
      </c>
      <c r="P53" s="69">
        <f t="shared" si="0"/>
        <v>7.07</v>
      </c>
      <c r="Q53" s="70">
        <v>15.54</v>
      </c>
      <c r="R53" s="70">
        <v>16.079999999999998</v>
      </c>
      <c r="S53" s="71">
        <v>1.409</v>
      </c>
      <c r="T53" s="1"/>
      <c r="U53" s="1"/>
    </row>
    <row r="54" spans="1:21" ht="15" x14ac:dyDescent="0.25">
      <c r="A54" s="58" t="s">
        <v>91</v>
      </c>
      <c r="B54" s="59">
        <v>24</v>
      </c>
      <c r="C54" s="60" t="s">
        <v>62</v>
      </c>
      <c r="D54" s="61">
        <v>63.38</v>
      </c>
      <c r="E54" s="61">
        <v>6.83</v>
      </c>
      <c r="F54" s="62">
        <v>72.180000000000007</v>
      </c>
      <c r="G54" s="63">
        <v>73.53</v>
      </c>
      <c r="H54" s="64"/>
      <c r="I54" s="65" t="s">
        <v>62</v>
      </c>
      <c r="J54" s="61">
        <v>56.17</v>
      </c>
      <c r="K54" s="61">
        <v>5.23</v>
      </c>
      <c r="L54" s="62">
        <v>56.24</v>
      </c>
      <c r="M54" s="66">
        <v>57.04</v>
      </c>
      <c r="N54" s="67"/>
      <c r="O54" s="68" t="s">
        <v>62</v>
      </c>
      <c r="P54" s="69">
        <f t="shared" si="0"/>
        <v>7.2100000000000009</v>
      </c>
      <c r="Q54" s="70">
        <v>15.94</v>
      </c>
      <c r="R54" s="70">
        <v>16.489999999999998</v>
      </c>
      <c r="S54" s="71">
        <v>1.4179999999999999</v>
      </c>
      <c r="T54" s="1"/>
      <c r="U54" s="1"/>
    </row>
    <row r="55" spans="1:21" ht="15" x14ac:dyDescent="0.25">
      <c r="A55" s="58" t="s">
        <v>54</v>
      </c>
      <c r="B55" s="59" t="s">
        <v>54</v>
      </c>
      <c r="C55" s="60" t="s">
        <v>62</v>
      </c>
      <c r="D55" s="61" t="s">
        <v>54</v>
      </c>
      <c r="E55" s="61" t="s">
        <v>54</v>
      </c>
      <c r="F55" s="62" t="s">
        <v>54</v>
      </c>
      <c r="G55" s="63" t="s">
        <v>54</v>
      </c>
      <c r="H55" s="64"/>
      <c r="I55" s="65" t="s">
        <v>62</v>
      </c>
      <c r="J55" s="61" t="s">
        <v>54</v>
      </c>
      <c r="K55" s="61" t="s">
        <v>54</v>
      </c>
      <c r="L55" s="62" t="s">
        <v>54</v>
      </c>
      <c r="M55" s="66" t="s">
        <v>54</v>
      </c>
      <c r="N55" s="67"/>
      <c r="O55" s="68" t="s">
        <v>54</v>
      </c>
      <c r="P55" s="69" t="str">
        <f t="shared" si="0"/>
        <v/>
      </c>
      <c r="Q55" s="70" t="s">
        <v>54</v>
      </c>
      <c r="R55" s="70" t="s">
        <v>54</v>
      </c>
      <c r="S55" s="71" t="s">
        <v>54</v>
      </c>
      <c r="T55" s="1"/>
      <c r="U55" s="1"/>
    </row>
    <row r="56" spans="1:21" ht="15" x14ac:dyDescent="0.25">
      <c r="A56" s="58" t="s">
        <v>54</v>
      </c>
      <c r="B56" s="59" t="s">
        <v>54</v>
      </c>
      <c r="C56" s="60" t="s">
        <v>62</v>
      </c>
      <c r="D56" s="61" t="s">
        <v>54</v>
      </c>
      <c r="E56" s="61" t="s">
        <v>54</v>
      </c>
      <c r="F56" s="62" t="s">
        <v>54</v>
      </c>
      <c r="G56" s="63" t="s">
        <v>54</v>
      </c>
      <c r="H56" s="64"/>
      <c r="I56" s="65" t="s">
        <v>62</v>
      </c>
      <c r="J56" s="61" t="s">
        <v>54</v>
      </c>
      <c r="K56" s="61" t="s">
        <v>54</v>
      </c>
      <c r="L56" s="62" t="s">
        <v>54</v>
      </c>
      <c r="M56" s="66" t="s">
        <v>54</v>
      </c>
      <c r="N56" s="67"/>
      <c r="O56" s="68" t="s">
        <v>54</v>
      </c>
      <c r="P56" s="69" t="str">
        <f t="shared" si="0"/>
        <v/>
      </c>
      <c r="Q56" s="70" t="s">
        <v>54</v>
      </c>
      <c r="R56" s="70" t="s">
        <v>54</v>
      </c>
      <c r="S56" s="71" t="s">
        <v>54</v>
      </c>
      <c r="T56" s="1"/>
      <c r="U56" s="1"/>
    </row>
    <row r="57" spans="1:21" ht="15" x14ac:dyDescent="0.25">
      <c r="A57" s="58" t="s">
        <v>54</v>
      </c>
      <c r="B57" s="59" t="s">
        <v>54</v>
      </c>
      <c r="C57" s="60" t="s">
        <v>62</v>
      </c>
      <c r="D57" s="61" t="s">
        <v>54</v>
      </c>
      <c r="E57" s="61" t="s">
        <v>54</v>
      </c>
      <c r="F57" s="62" t="s">
        <v>54</v>
      </c>
      <c r="G57" s="63" t="s">
        <v>54</v>
      </c>
      <c r="H57" s="64"/>
      <c r="I57" s="65" t="s">
        <v>62</v>
      </c>
      <c r="J57" s="61" t="s">
        <v>54</v>
      </c>
      <c r="K57" s="61" t="s">
        <v>54</v>
      </c>
      <c r="L57" s="62" t="s">
        <v>54</v>
      </c>
      <c r="M57" s="66" t="s">
        <v>54</v>
      </c>
      <c r="N57" s="67"/>
      <c r="O57" s="68" t="s">
        <v>54</v>
      </c>
      <c r="P57" s="69" t="str">
        <f t="shared" si="0"/>
        <v/>
      </c>
      <c r="Q57" s="70" t="s">
        <v>54</v>
      </c>
      <c r="R57" s="70" t="s">
        <v>54</v>
      </c>
      <c r="S57" s="71" t="s">
        <v>54</v>
      </c>
      <c r="T57" s="1"/>
      <c r="U57" s="1"/>
    </row>
    <row r="58" spans="1:21" ht="15" x14ac:dyDescent="0.25">
      <c r="A58" s="58" t="s">
        <v>54</v>
      </c>
      <c r="B58" s="59" t="s">
        <v>54</v>
      </c>
      <c r="C58" s="60" t="s">
        <v>62</v>
      </c>
      <c r="D58" s="61" t="s">
        <v>54</v>
      </c>
      <c r="E58" s="61" t="s">
        <v>54</v>
      </c>
      <c r="F58" s="62" t="s">
        <v>54</v>
      </c>
      <c r="G58" s="63" t="s">
        <v>54</v>
      </c>
      <c r="H58" s="64"/>
      <c r="I58" s="65" t="s">
        <v>62</v>
      </c>
      <c r="J58" s="61" t="s">
        <v>54</v>
      </c>
      <c r="K58" s="61" t="s">
        <v>54</v>
      </c>
      <c r="L58" s="62" t="s">
        <v>54</v>
      </c>
      <c r="M58" s="66" t="s">
        <v>54</v>
      </c>
      <c r="N58" s="67"/>
      <c r="O58" s="68" t="s">
        <v>54</v>
      </c>
      <c r="P58" s="69" t="str">
        <f t="shared" si="0"/>
        <v/>
      </c>
      <c r="Q58" s="70" t="s">
        <v>54</v>
      </c>
      <c r="R58" s="70" t="s">
        <v>54</v>
      </c>
      <c r="S58" s="71" t="s">
        <v>54</v>
      </c>
      <c r="T58" s="1"/>
      <c r="U58" s="1"/>
    </row>
    <row r="59" spans="1:21" ht="15" x14ac:dyDescent="0.25">
      <c r="A59" s="58" t="s">
        <v>54</v>
      </c>
      <c r="B59" s="59" t="s">
        <v>54</v>
      </c>
      <c r="C59" s="60" t="s">
        <v>62</v>
      </c>
      <c r="D59" s="61" t="s">
        <v>54</v>
      </c>
      <c r="E59" s="61" t="s">
        <v>54</v>
      </c>
      <c r="F59" s="62" t="s">
        <v>54</v>
      </c>
      <c r="G59" s="63" t="s">
        <v>54</v>
      </c>
      <c r="H59" s="64"/>
      <c r="I59" s="65" t="s">
        <v>62</v>
      </c>
      <c r="J59" s="61" t="s">
        <v>54</v>
      </c>
      <c r="K59" s="61" t="s">
        <v>54</v>
      </c>
      <c r="L59" s="62" t="s">
        <v>54</v>
      </c>
      <c r="M59" s="66" t="s">
        <v>54</v>
      </c>
      <c r="N59" s="67"/>
      <c r="O59" s="68" t="s">
        <v>54</v>
      </c>
      <c r="P59" s="69" t="str">
        <f t="shared" si="0"/>
        <v/>
      </c>
      <c r="Q59" s="70" t="s">
        <v>54</v>
      </c>
      <c r="R59" s="70" t="s">
        <v>54</v>
      </c>
      <c r="S59" s="71" t="s">
        <v>54</v>
      </c>
      <c r="T59" s="1"/>
      <c r="U59" s="1"/>
    </row>
    <row r="60" spans="1:21" ht="15" x14ac:dyDescent="0.25">
      <c r="A60" s="58" t="s">
        <v>54</v>
      </c>
      <c r="B60" s="59" t="s">
        <v>54</v>
      </c>
      <c r="C60" s="60" t="s">
        <v>62</v>
      </c>
      <c r="D60" s="61" t="s">
        <v>54</v>
      </c>
      <c r="E60" s="61" t="s">
        <v>54</v>
      </c>
      <c r="F60" s="62" t="s">
        <v>54</v>
      </c>
      <c r="G60" s="63" t="s">
        <v>54</v>
      </c>
      <c r="H60" s="64"/>
      <c r="I60" s="65" t="s">
        <v>62</v>
      </c>
      <c r="J60" s="61" t="s">
        <v>54</v>
      </c>
      <c r="K60" s="61" t="s">
        <v>54</v>
      </c>
      <c r="L60" s="62" t="s">
        <v>54</v>
      </c>
      <c r="M60" s="66" t="s">
        <v>54</v>
      </c>
      <c r="N60" s="67"/>
      <c r="O60" s="68" t="s">
        <v>54</v>
      </c>
      <c r="P60" s="69" t="str">
        <f t="shared" si="0"/>
        <v/>
      </c>
      <c r="Q60" s="70" t="s">
        <v>54</v>
      </c>
      <c r="R60" s="70" t="s">
        <v>54</v>
      </c>
      <c r="S60" s="71" t="s">
        <v>54</v>
      </c>
      <c r="T60" s="1"/>
      <c r="U60" s="1"/>
    </row>
    <row r="61" spans="1:21" ht="15" x14ac:dyDescent="0.25">
      <c r="A61" s="58" t="s">
        <v>54</v>
      </c>
      <c r="B61" s="59" t="s">
        <v>54</v>
      </c>
      <c r="C61" s="60" t="s">
        <v>62</v>
      </c>
      <c r="D61" s="61" t="s">
        <v>54</v>
      </c>
      <c r="E61" s="61" t="s">
        <v>54</v>
      </c>
      <c r="F61" s="62" t="s">
        <v>54</v>
      </c>
      <c r="G61" s="63" t="s">
        <v>54</v>
      </c>
      <c r="H61" s="64"/>
      <c r="I61" s="65" t="s">
        <v>62</v>
      </c>
      <c r="J61" s="61" t="s">
        <v>54</v>
      </c>
      <c r="K61" s="61" t="s">
        <v>54</v>
      </c>
      <c r="L61" s="62" t="s">
        <v>54</v>
      </c>
      <c r="M61" s="66" t="s">
        <v>54</v>
      </c>
      <c r="N61" s="67"/>
      <c r="O61" s="68" t="s">
        <v>54</v>
      </c>
      <c r="P61" s="69" t="str">
        <f t="shared" si="0"/>
        <v/>
      </c>
      <c r="Q61" s="70" t="s">
        <v>54</v>
      </c>
      <c r="R61" s="70" t="s">
        <v>54</v>
      </c>
      <c r="S61" s="71" t="s">
        <v>54</v>
      </c>
      <c r="T61" s="1"/>
      <c r="U61" s="1"/>
    </row>
    <row r="62" spans="1:21" ht="15" x14ac:dyDescent="0.25">
      <c r="A62" s="58" t="s">
        <v>54</v>
      </c>
      <c r="B62" s="59" t="s">
        <v>54</v>
      </c>
      <c r="C62" s="60" t="s">
        <v>62</v>
      </c>
      <c r="D62" s="61" t="s">
        <v>54</v>
      </c>
      <c r="E62" s="61" t="s">
        <v>54</v>
      </c>
      <c r="F62" s="62" t="s">
        <v>54</v>
      </c>
      <c r="G62" s="63" t="s">
        <v>54</v>
      </c>
      <c r="H62" s="64"/>
      <c r="I62" s="65" t="s">
        <v>62</v>
      </c>
      <c r="J62" s="61" t="s">
        <v>54</v>
      </c>
      <c r="K62" s="61" t="s">
        <v>54</v>
      </c>
      <c r="L62" s="62" t="s">
        <v>54</v>
      </c>
      <c r="M62" s="66" t="s">
        <v>54</v>
      </c>
      <c r="N62" s="67"/>
      <c r="O62" s="68" t="s">
        <v>54</v>
      </c>
      <c r="P62" s="69" t="str">
        <f t="shared" si="0"/>
        <v/>
      </c>
      <c r="Q62" s="70" t="s">
        <v>54</v>
      </c>
      <c r="R62" s="70" t="s">
        <v>54</v>
      </c>
      <c r="S62" s="71" t="s">
        <v>54</v>
      </c>
      <c r="T62" s="1"/>
      <c r="U62" s="1"/>
    </row>
    <row r="63" spans="1:21" ht="15" x14ac:dyDescent="0.25">
      <c r="A63" s="58" t="s">
        <v>54</v>
      </c>
      <c r="B63" s="59" t="s">
        <v>54</v>
      </c>
      <c r="C63" s="60" t="s">
        <v>62</v>
      </c>
      <c r="D63" s="61" t="s">
        <v>54</v>
      </c>
      <c r="E63" s="61" t="s">
        <v>54</v>
      </c>
      <c r="F63" s="62" t="s">
        <v>54</v>
      </c>
      <c r="G63" s="63" t="s">
        <v>54</v>
      </c>
      <c r="H63" s="64"/>
      <c r="I63" s="65" t="s">
        <v>62</v>
      </c>
      <c r="J63" s="61" t="s">
        <v>54</v>
      </c>
      <c r="K63" s="61" t="s">
        <v>54</v>
      </c>
      <c r="L63" s="62" t="s">
        <v>54</v>
      </c>
      <c r="M63" s="66" t="s">
        <v>54</v>
      </c>
      <c r="N63" s="67"/>
      <c r="O63" s="68" t="s">
        <v>54</v>
      </c>
      <c r="P63" s="69" t="str">
        <f t="shared" si="0"/>
        <v/>
      </c>
      <c r="Q63" s="70" t="s">
        <v>54</v>
      </c>
      <c r="R63" s="70" t="s">
        <v>54</v>
      </c>
      <c r="S63" s="71" t="s">
        <v>54</v>
      </c>
      <c r="T63" s="1"/>
      <c r="U63" s="1"/>
    </row>
    <row r="64" spans="1:21" ht="15" x14ac:dyDescent="0.25">
      <c r="A64" s="58" t="s">
        <v>54</v>
      </c>
      <c r="B64" s="59" t="s">
        <v>54</v>
      </c>
      <c r="C64" s="60" t="s">
        <v>62</v>
      </c>
      <c r="D64" s="61" t="s">
        <v>54</v>
      </c>
      <c r="E64" s="61" t="s">
        <v>54</v>
      </c>
      <c r="F64" s="62" t="s">
        <v>54</v>
      </c>
      <c r="G64" s="63" t="s">
        <v>54</v>
      </c>
      <c r="H64" s="64"/>
      <c r="I64" s="65" t="s">
        <v>62</v>
      </c>
      <c r="J64" s="61" t="s">
        <v>54</v>
      </c>
      <c r="K64" s="61" t="s">
        <v>54</v>
      </c>
      <c r="L64" s="62" t="s">
        <v>54</v>
      </c>
      <c r="M64" s="66" t="s">
        <v>54</v>
      </c>
      <c r="N64" s="67"/>
      <c r="O64" s="68" t="s">
        <v>54</v>
      </c>
      <c r="P64" s="69" t="str">
        <f t="shared" si="0"/>
        <v/>
      </c>
      <c r="Q64" s="70" t="s">
        <v>54</v>
      </c>
      <c r="R64" s="70" t="s">
        <v>54</v>
      </c>
      <c r="S64" s="71" t="s">
        <v>54</v>
      </c>
      <c r="T64" s="1"/>
      <c r="U64" s="1"/>
    </row>
    <row r="65" spans="1:21" ht="15" x14ac:dyDescent="0.25">
      <c r="A65" s="58" t="s">
        <v>54</v>
      </c>
      <c r="B65" s="59" t="s">
        <v>54</v>
      </c>
      <c r="C65" s="60" t="s">
        <v>62</v>
      </c>
      <c r="D65" s="61" t="s">
        <v>54</v>
      </c>
      <c r="E65" s="61" t="s">
        <v>54</v>
      </c>
      <c r="F65" s="62" t="s">
        <v>54</v>
      </c>
      <c r="G65" s="63" t="s">
        <v>54</v>
      </c>
      <c r="H65" s="64"/>
      <c r="I65" s="65" t="s">
        <v>62</v>
      </c>
      <c r="J65" s="61" t="s">
        <v>54</v>
      </c>
      <c r="K65" s="61" t="s">
        <v>54</v>
      </c>
      <c r="L65" s="62" t="s">
        <v>54</v>
      </c>
      <c r="M65" s="66" t="s">
        <v>54</v>
      </c>
      <c r="N65" s="67"/>
      <c r="O65" s="68" t="s">
        <v>54</v>
      </c>
      <c r="P65" s="69" t="str">
        <f t="shared" si="0"/>
        <v/>
      </c>
      <c r="Q65" s="70" t="s">
        <v>54</v>
      </c>
      <c r="R65" s="70" t="s">
        <v>54</v>
      </c>
      <c r="S65" s="71" t="s">
        <v>54</v>
      </c>
      <c r="T65" s="1"/>
      <c r="U65" s="1"/>
    </row>
    <row r="66" spans="1:21" ht="15" x14ac:dyDescent="0.25">
      <c r="A66" s="58" t="s">
        <v>54</v>
      </c>
      <c r="B66" s="59" t="s">
        <v>54</v>
      </c>
      <c r="C66" s="60" t="s">
        <v>62</v>
      </c>
      <c r="D66" s="61" t="s">
        <v>54</v>
      </c>
      <c r="E66" s="61" t="s">
        <v>54</v>
      </c>
      <c r="F66" s="62" t="s">
        <v>54</v>
      </c>
      <c r="G66" s="63" t="s">
        <v>54</v>
      </c>
      <c r="H66" s="64"/>
      <c r="I66" s="65" t="s">
        <v>62</v>
      </c>
      <c r="J66" s="61" t="s">
        <v>54</v>
      </c>
      <c r="K66" s="61" t="s">
        <v>54</v>
      </c>
      <c r="L66" s="62" t="s">
        <v>54</v>
      </c>
      <c r="M66" s="66" t="s">
        <v>54</v>
      </c>
      <c r="N66" s="67"/>
      <c r="O66" s="68" t="s">
        <v>54</v>
      </c>
      <c r="P66" s="69" t="str">
        <f t="shared" si="0"/>
        <v/>
      </c>
      <c r="Q66" s="70" t="s">
        <v>54</v>
      </c>
      <c r="R66" s="70" t="s">
        <v>54</v>
      </c>
      <c r="S66" s="71" t="s">
        <v>54</v>
      </c>
      <c r="T66" s="1"/>
      <c r="U66" s="1"/>
    </row>
    <row r="67" spans="1:21" ht="15" x14ac:dyDescent="0.25">
      <c r="A67" s="58" t="s">
        <v>54</v>
      </c>
      <c r="B67" s="59" t="s">
        <v>54</v>
      </c>
      <c r="C67" s="60" t="s">
        <v>62</v>
      </c>
      <c r="D67" s="61" t="s">
        <v>54</v>
      </c>
      <c r="E67" s="61" t="s">
        <v>54</v>
      </c>
      <c r="F67" s="62" t="s">
        <v>54</v>
      </c>
      <c r="G67" s="63" t="s">
        <v>54</v>
      </c>
      <c r="H67" s="64"/>
      <c r="I67" s="65" t="s">
        <v>62</v>
      </c>
      <c r="J67" s="61" t="s">
        <v>54</v>
      </c>
      <c r="K67" s="61" t="s">
        <v>54</v>
      </c>
      <c r="L67" s="62" t="s">
        <v>54</v>
      </c>
      <c r="M67" s="66" t="s">
        <v>54</v>
      </c>
      <c r="N67" s="67"/>
      <c r="O67" s="68" t="s">
        <v>54</v>
      </c>
      <c r="P67" s="69" t="str">
        <f t="shared" si="0"/>
        <v/>
      </c>
      <c r="Q67" s="70" t="s">
        <v>54</v>
      </c>
      <c r="R67" s="70" t="s">
        <v>54</v>
      </c>
      <c r="S67" s="71" t="s">
        <v>54</v>
      </c>
      <c r="T67" s="1"/>
      <c r="U67" s="1"/>
    </row>
    <row r="68" spans="1:21" ht="15" x14ac:dyDescent="0.25">
      <c r="A68" s="58" t="s">
        <v>54</v>
      </c>
      <c r="B68" s="59" t="s">
        <v>54</v>
      </c>
      <c r="C68" s="60" t="s">
        <v>62</v>
      </c>
      <c r="D68" s="61" t="s">
        <v>54</v>
      </c>
      <c r="E68" s="61" t="s">
        <v>54</v>
      </c>
      <c r="F68" s="62" t="s">
        <v>54</v>
      </c>
      <c r="G68" s="63" t="s">
        <v>54</v>
      </c>
      <c r="H68" s="64"/>
      <c r="I68" s="65" t="s">
        <v>62</v>
      </c>
      <c r="J68" s="61" t="s">
        <v>54</v>
      </c>
      <c r="K68" s="61" t="s">
        <v>54</v>
      </c>
      <c r="L68" s="62" t="s">
        <v>54</v>
      </c>
      <c r="M68" s="66" t="s">
        <v>54</v>
      </c>
      <c r="N68" s="67"/>
      <c r="O68" s="68" t="s">
        <v>54</v>
      </c>
      <c r="P68" s="69" t="str">
        <f t="shared" si="0"/>
        <v/>
      </c>
      <c r="Q68" s="70" t="s">
        <v>54</v>
      </c>
      <c r="R68" s="70" t="s">
        <v>54</v>
      </c>
      <c r="S68" s="71" t="s">
        <v>54</v>
      </c>
      <c r="T68" s="1"/>
      <c r="U68" s="1"/>
    </row>
    <row r="69" spans="1:21" ht="15" x14ac:dyDescent="0.25">
      <c r="A69" s="58" t="s">
        <v>54</v>
      </c>
      <c r="B69" s="59" t="s">
        <v>54</v>
      </c>
      <c r="C69" s="60" t="s">
        <v>62</v>
      </c>
      <c r="D69" s="61" t="s">
        <v>54</v>
      </c>
      <c r="E69" s="61" t="s">
        <v>54</v>
      </c>
      <c r="F69" s="62" t="s">
        <v>54</v>
      </c>
      <c r="G69" s="63" t="s">
        <v>54</v>
      </c>
      <c r="H69" s="64"/>
      <c r="I69" s="65" t="s">
        <v>62</v>
      </c>
      <c r="J69" s="61" t="s">
        <v>54</v>
      </c>
      <c r="K69" s="61" t="s">
        <v>54</v>
      </c>
      <c r="L69" s="62" t="s">
        <v>54</v>
      </c>
      <c r="M69" s="66" t="s">
        <v>54</v>
      </c>
      <c r="N69" s="67"/>
      <c r="O69" s="68" t="s">
        <v>54</v>
      </c>
      <c r="P69" s="69" t="str">
        <f t="shared" si="0"/>
        <v/>
      </c>
      <c r="Q69" s="70" t="s">
        <v>54</v>
      </c>
      <c r="R69" s="70" t="s">
        <v>54</v>
      </c>
      <c r="S69" s="71" t="s">
        <v>54</v>
      </c>
      <c r="T69" s="1"/>
      <c r="U69" s="1"/>
    </row>
    <row r="70" spans="1:21" ht="15" x14ac:dyDescent="0.25">
      <c r="A70" s="58" t="s">
        <v>54</v>
      </c>
      <c r="B70" s="59" t="s">
        <v>54</v>
      </c>
      <c r="C70" s="60" t="s">
        <v>62</v>
      </c>
      <c r="D70" s="61" t="s">
        <v>54</v>
      </c>
      <c r="E70" s="61" t="s">
        <v>54</v>
      </c>
      <c r="F70" s="62" t="s">
        <v>54</v>
      </c>
      <c r="G70" s="63" t="s">
        <v>54</v>
      </c>
      <c r="H70" s="64"/>
      <c r="I70" s="65" t="s">
        <v>62</v>
      </c>
      <c r="J70" s="61" t="s">
        <v>54</v>
      </c>
      <c r="K70" s="61" t="s">
        <v>54</v>
      </c>
      <c r="L70" s="62" t="s">
        <v>54</v>
      </c>
      <c r="M70" s="66" t="s">
        <v>54</v>
      </c>
      <c r="N70" s="67"/>
      <c r="O70" s="68" t="s">
        <v>54</v>
      </c>
      <c r="P70" s="69" t="str">
        <f t="shared" si="0"/>
        <v/>
      </c>
      <c r="Q70" s="70" t="s">
        <v>54</v>
      </c>
      <c r="R70" s="70" t="s">
        <v>54</v>
      </c>
      <c r="S70" s="71" t="s">
        <v>54</v>
      </c>
      <c r="T70" s="1"/>
      <c r="U70" s="1"/>
    </row>
    <row r="71" spans="1:21" ht="15" x14ac:dyDescent="0.25">
      <c r="A71" s="58" t="s">
        <v>54</v>
      </c>
      <c r="B71" s="59" t="s">
        <v>54</v>
      </c>
      <c r="C71" s="60" t="s">
        <v>62</v>
      </c>
      <c r="D71" s="61" t="s">
        <v>54</v>
      </c>
      <c r="E71" s="61" t="s">
        <v>54</v>
      </c>
      <c r="F71" s="62" t="s">
        <v>54</v>
      </c>
      <c r="G71" s="63" t="s">
        <v>54</v>
      </c>
      <c r="H71" s="64"/>
      <c r="I71" s="65" t="s">
        <v>62</v>
      </c>
      <c r="J71" s="61" t="s">
        <v>54</v>
      </c>
      <c r="K71" s="61" t="s">
        <v>54</v>
      </c>
      <c r="L71" s="62" t="s">
        <v>54</v>
      </c>
      <c r="M71" s="66" t="s">
        <v>54</v>
      </c>
      <c r="N71" s="67"/>
      <c r="O71" s="68" t="s">
        <v>54</v>
      </c>
      <c r="P71" s="69" t="str">
        <f t="shared" si="0"/>
        <v/>
      </c>
      <c r="Q71" s="70" t="s">
        <v>54</v>
      </c>
      <c r="R71" s="70" t="s">
        <v>54</v>
      </c>
      <c r="S71" s="71" t="s">
        <v>54</v>
      </c>
      <c r="T71" s="1"/>
      <c r="U71" s="1"/>
    </row>
    <row r="72" spans="1:21" ht="15" x14ac:dyDescent="0.25">
      <c r="A72" s="58" t="s">
        <v>54</v>
      </c>
      <c r="B72" s="59" t="s">
        <v>54</v>
      </c>
      <c r="C72" s="60" t="s">
        <v>62</v>
      </c>
      <c r="D72" s="61" t="s">
        <v>54</v>
      </c>
      <c r="E72" s="61" t="s">
        <v>54</v>
      </c>
      <c r="F72" s="62" t="s">
        <v>54</v>
      </c>
      <c r="G72" s="63" t="s">
        <v>54</v>
      </c>
      <c r="H72" s="64"/>
      <c r="I72" s="65" t="s">
        <v>62</v>
      </c>
      <c r="J72" s="61" t="s">
        <v>54</v>
      </c>
      <c r="K72" s="61" t="s">
        <v>54</v>
      </c>
      <c r="L72" s="62" t="s">
        <v>54</v>
      </c>
      <c r="M72" s="66" t="s">
        <v>54</v>
      </c>
      <c r="N72" s="67"/>
      <c r="O72" s="68" t="s">
        <v>54</v>
      </c>
      <c r="P72" s="69" t="str">
        <f t="shared" si="0"/>
        <v/>
      </c>
      <c r="Q72" s="70" t="s">
        <v>54</v>
      </c>
      <c r="R72" s="70" t="s">
        <v>54</v>
      </c>
      <c r="S72" s="71" t="s">
        <v>54</v>
      </c>
      <c r="T72" s="1"/>
      <c r="U72" s="1"/>
    </row>
    <row r="73" spans="1:21" ht="15" x14ac:dyDescent="0.25">
      <c r="A73" s="58" t="s">
        <v>54</v>
      </c>
      <c r="B73" s="59" t="s">
        <v>54</v>
      </c>
      <c r="C73" s="60" t="s">
        <v>62</v>
      </c>
      <c r="D73" s="61" t="s">
        <v>54</v>
      </c>
      <c r="E73" s="61" t="s">
        <v>54</v>
      </c>
      <c r="F73" s="62" t="s">
        <v>54</v>
      </c>
      <c r="G73" s="63" t="s">
        <v>54</v>
      </c>
      <c r="H73" s="64"/>
      <c r="I73" s="65" t="s">
        <v>62</v>
      </c>
      <c r="J73" s="61" t="s">
        <v>54</v>
      </c>
      <c r="K73" s="61" t="s">
        <v>54</v>
      </c>
      <c r="L73" s="62" t="s">
        <v>54</v>
      </c>
      <c r="M73" s="66" t="s">
        <v>54</v>
      </c>
      <c r="N73" s="67"/>
      <c r="O73" s="68" t="s">
        <v>54</v>
      </c>
      <c r="P73" s="69" t="str">
        <f t="shared" si="0"/>
        <v/>
      </c>
      <c r="Q73" s="70" t="s">
        <v>54</v>
      </c>
      <c r="R73" s="70" t="s">
        <v>54</v>
      </c>
      <c r="S73" s="71" t="s">
        <v>54</v>
      </c>
      <c r="T73" s="1"/>
      <c r="U73" s="1"/>
    </row>
    <row r="74" spans="1:21" ht="15" x14ac:dyDescent="0.25">
      <c r="A74" s="58" t="s">
        <v>54</v>
      </c>
      <c r="B74" s="59" t="s">
        <v>54</v>
      </c>
      <c r="C74" s="60" t="s">
        <v>62</v>
      </c>
      <c r="D74" s="61" t="s">
        <v>54</v>
      </c>
      <c r="E74" s="61" t="s">
        <v>54</v>
      </c>
      <c r="F74" s="62" t="s">
        <v>54</v>
      </c>
      <c r="G74" s="63" t="s">
        <v>54</v>
      </c>
      <c r="H74" s="64"/>
      <c r="I74" s="65" t="s">
        <v>62</v>
      </c>
      <c r="J74" s="61" t="s">
        <v>54</v>
      </c>
      <c r="K74" s="61" t="s">
        <v>54</v>
      </c>
      <c r="L74" s="62" t="s">
        <v>54</v>
      </c>
      <c r="M74" s="66" t="s">
        <v>54</v>
      </c>
      <c r="N74" s="67"/>
      <c r="O74" s="68" t="s">
        <v>54</v>
      </c>
      <c r="P74" s="69" t="str">
        <f t="shared" si="0"/>
        <v/>
      </c>
      <c r="Q74" s="70" t="s">
        <v>54</v>
      </c>
      <c r="R74" s="70" t="s">
        <v>54</v>
      </c>
      <c r="S74" s="71" t="s">
        <v>54</v>
      </c>
      <c r="T74" s="1"/>
      <c r="U74" s="1"/>
    </row>
    <row r="75" spans="1:21" ht="15" x14ac:dyDescent="0.25">
      <c r="A75" s="58" t="s">
        <v>54</v>
      </c>
      <c r="B75" s="59" t="s">
        <v>54</v>
      </c>
      <c r="C75" s="60" t="s">
        <v>62</v>
      </c>
      <c r="D75" s="61" t="s">
        <v>54</v>
      </c>
      <c r="E75" s="61" t="s">
        <v>54</v>
      </c>
      <c r="F75" s="62" t="s">
        <v>54</v>
      </c>
      <c r="G75" s="63" t="s">
        <v>54</v>
      </c>
      <c r="H75" s="64"/>
      <c r="I75" s="65" t="s">
        <v>62</v>
      </c>
      <c r="J75" s="61" t="s">
        <v>54</v>
      </c>
      <c r="K75" s="61" t="s">
        <v>54</v>
      </c>
      <c r="L75" s="62" t="s">
        <v>54</v>
      </c>
      <c r="M75" s="66" t="s">
        <v>54</v>
      </c>
      <c r="N75" s="67"/>
      <c r="O75" s="68" t="s">
        <v>54</v>
      </c>
      <c r="P75" s="69" t="str">
        <f t="shared" si="0"/>
        <v/>
      </c>
      <c r="Q75" s="70" t="s">
        <v>54</v>
      </c>
      <c r="R75" s="70" t="s">
        <v>54</v>
      </c>
      <c r="S75" s="71" t="s">
        <v>54</v>
      </c>
      <c r="T75" s="1"/>
      <c r="U75" s="1"/>
    </row>
    <row r="76" spans="1:21" ht="15" x14ac:dyDescent="0.25">
      <c r="A76" s="58" t="s">
        <v>54</v>
      </c>
      <c r="B76" s="59" t="s">
        <v>54</v>
      </c>
      <c r="C76" s="60" t="s">
        <v>62</v>
      </c>
      <c r="D76" s="61" t="s">
        <v>54</v>
      </c>
      <c r="E76" s="61" t="s">
        <v>54</v>
      </c>
      <c r="F76" s="62" t="s">
        <v>54</v>
      </c>
      <c r="G76" s="63" t="s">
        <v>54</v>
      </c>
      <c r="H76" s="64"/>
      <c r="I76" s="65" t="s">
        <v>62</v>
      </c>
      <c r="J76" s="61" t="s">
        <v>54</v>
      </c>
      <c r="K76" s="61" t="s">
        <v>54</v>
      </c>
      <c r="L76" s="62" t="s">
        <v>54</v>
      </c>
      <c r="M76" s="66" t="s">
        <v>54</v>
      </c>
      <c r="N76" s="67"/>
      <c r="O76" s="68" t="s">
        <v>54</v>
      </c>
      <c r="P76" s="69" t="str">
        <f t="shared" si="0"/>
        <v/>
      </c>
      <c r="Q76" s="70" t="s">
        <v>54</v>
      </c>
      <c r="R76" s="70" t="s">
        <v>54</v>
      </c>
      <c r="S76" s="71" t="s">
        <v>54</v>
      </c>
      <c r="T76" s="1"/>
      <c r="U76" s="1"/>
    </row>
    <row r="77" spans="1:21" ht="15" x14ac:dyDescent="0.25">
      <c r="A77" s="58" t="s">
        <v>54</v>
      </c>
      <c r="B77" s="59" t="s">
        <v>54</v>
      </c>
      <c r="C77" s="60" t="s">
        <v>62</v>
      </c>
      <c r="D77" s="61" t="s">
        <v>54</v>
      </c>
      <c r="E77" s="61" t="s">
        <v>54</v>
      </c>
      <c r="F77" s="62" t="s">
        <v>54</v>
      </c>
      <c r="G77" s="63" t="s">
        <v>54</v>
      </c>
      <c r="H77" s="64"/>
      <c r="I77" s="65" t="s">
        <v>62</v>
      </c>
      <c r="J77" s="61" t="s">
        <v>54</v>
      </c>
      <c r="K77" s="61" t="s">
        <v>54</v>
      </c>
      <c r="L77" s="62" t="s">
        <v>54</v>
      </c>
      <c r="M77" s="66" t="s">
        <v>54</v>
      </c>
      <c r="N77" s="67"/>
      <c r="O77" s="68" t="s">
        <v>54</v>
      </c>
      <c r="P77" s="69" t="str">
        <f t="shared" si="0"/>
        <v/>
      </c>
      <c r="Q77" s="70" t="s">
        <v>54</v>
      </c>
      <c r="R77" s="70" t="s">
        <v>54</v>
      </c>
      <c r="S77" s="71" t="s">
        <v>54</v>
      </c>
      <c r="T77" s="1"/>
      <c r="U77" s="1"/>
    </row>
    <row r="78" spans="1:21" ht="15" x14ac:dyDescent="0.25">
      <c r="A78" s="58" t="s">
        <v>54</v>
      </c>
      <c r="B78" s="59" t="s">
        <v>54</v>
      </c>
      <c r="C78" s="60" t="s">
        <v>62</v>
      </c>
      <c r="D78" s="61" t="s">
        <v>54</v>
      </c>
      <c r="E78" s="61" t="s">
        <v>54</v>
      </c>
      <c r="F78" s="62" t="s">
        <v>54</v>
      </c>
      <c r="G78" s="63" t="s">
        <v>54</v>
      </c>
      <c r="H78" s="64"/>
      <c r="I78" s="65" t="s">
        <v>62</v>
      </c>
      <c r="J78" s="61" t="s">
        <v>54</v>
      </c>
      <c r="K78" s="61" t="s">
        <v>54</v>
      </c>
      <c r="L78" s="62" t="s">
        <v>54</v>
      </c>
      <c r="M78" s="66" t="s">
        <v>54</v>
      </c>
      <c r="N78" s="67"/>
      <c r="O78" s="68" t="s">
        <v>54</v>
      </c>
      <c r="P78" s="69" t="str">
        <f t="shared" si="0"/>
        <v/>
      </c>
      <c r="Q78" s="70" t="s">
        <v>54</v>
      </c>
      <c r="R78" s="70" t="s">
        <v>54</v>
      </c>
      <c r="S78" s="71" t="s">
        <v>54</v>
      </c>
      <c r="T78" s="1"/>
      <c r="U78" s="1"/>
    </row>
    <row r="79" spans="1:21" ht="15" x14ac:dyDescent="0.25">
      <c r="A79" s="58" t="s">
        <v>54</v>
      </c>
      <c r="B79" s="59" t="s">
        <v>54</v>
      </c>
      <c r="C79" s="60" t="s">
        <v>62</v>
      </c>
      <c r="D79" s="61" t="s">
        <v>54</v>
      </c>
      <c r="E79" s="61" t="s">
        <v>54</v>
      </c>
      <c r="F79" s="62" t="s">
        <v>54</v>
      </c>
      <c r="G79" s="63" t="s">
        <v>54</v>
      </c>
      <c r="H79" s="64"/>
      <c r="I79" s="65" t="s">
        <v>62</v>
      </c>
      <c r="J79" s="61" t="s">
        <v>54</v>
      </c>
      <c r="K79" s="61" t="s">
        <v>54</v>
      </c>
      <c r="L79" s="62" t="s">
        <v>54</v>
      </c>
      <c r="M79" s="66" t="s">
        <v>54</v>
      </c>
      <c r="N79" s="67"/>
      <c r="O79" s="68" t="s">
        <v>54</v>
      </c>
      <c r="P79" s="69" t="str">
        <f t="shared" si="0"/>
        <v/>
      </c>
      <c r="Q79" s="70" t="s">
        <v>54</v>
      </c>
      <c r="R79" s="70" t="s">
        <v>54</v>
      </c>
      <c r="S79" s="71" t="s">
        <v>54</v>
      </c>
      <c r="T79" s="1"/>
      <c r="U79" s="1"/>
    </row>
    <row r="80" spans="1:21" ht="15" x14ac:dyDescent="0.25">
      <c r="A80" s="58" t="s">
        <v>54</v>
      </c>
      <c r="B80" s="59" t="s">
        <v>54</v>
      </c>
      <c r="C80" s="60" t="s">
        <v>62</v>
      </c>
      <c r="D80" s="61" t="s">
        <v>54</v>
      </c>
      <c r="E80" s="61" t="s">
        <v>54</v>
      </c>
      <c r="F80" s="62" t="s">
        <v>54</v>
      </c>
      <c r="G80" s="63" t="s">
        <v>54</v>
      </c>
      <c r="H80" s="64"/>
      <c r="I80" s="65" t="s">
        <v>62</v>
      </c>
      <c r="J80" s="61" t="s">
        <v>54</v>
      </c>
      <c r="K80" s="61" t="s">
        <v>54</v>
      </c>
      <c r="L80" s="62" t="s">
        <v>54</v>
      </c>
      <c r="M80" s="66" t="s">
        <v>54</v>
      </c>
      <c r="N80" s="67"/>
      <c r="O80" s="68" t="s">
        <v>54</v>
      </c>
      <c r="P80" s="69" t="str">
        <f t="shared" si="0"/>
        <v/>
      </c>
      <c r="Q80" s="70" t="s">
        <v>54</v>
      </c>
      <c r="R80" s="70" t="s">
        <v>54</v>
      </c>
      <c r="S80" s="71" t="s">
        <v>54</v>
      </c>
      <c r="T80" s="1"/>
      <c r="U80" s="1"/>
    </row>
    <row r="81" spans="1:21" ht="15" x14ac:dyDescent="0.25">
      <c r="A81" s="58" t="s">
        <v>54</v>
      </c>
      <c r="B81" s="59" t="s">
        <v>54</v>
      </c>
      <c r="C81" s="60" t="s">
        <v>62</v>
      </c>
      <c r="D81" s="61" t="s">
        <v>54</v>
      </c>
      <c r="E81" s="61" t="s">
        <v>54</v>
      </c>
      <c r="F81" s="62" t="s">
        <v>54</v>
      </c>
      <c r="G81" s="63" t="s">
        <v>54</v>
      </c>
      <c r="H81" s="64"/>
      <c r="I81" s="65" t="s">
        <v>62</v>
      </c>
      <c r="J81" s="61" t="s">
        <v>54</v>
      </c>
      <c r="K81" s="61" t="s">
        <v>54</v>
      </c>
      <c r="L81" s="62" t="s">
        <v>54</v>
      </c>
      <c r="M81" s="66" t="s">
        <v>54</v>
      </c>
      <c r="N81" s="67"/>
      <c r="O81" s="68" t="s">
        <v>54</v>
      </c>
      <c r="P81" s="69" t="str">
        <f t="shared" si="0"/>
        <v/>
      </c>
      <c r="Q81" s="70" t="s">
        <v>54</v>
      </c>
      <c r="R81" s="70" t="s">
        <v>54</v>
      </c>
      <c r="S81" s="71" t="s">
        <v>54</v>
      </c>
      <c r="T81" s="1"/>
      <c r="U81" s="1"/>
    </row>
    <row r="82" spans="1:21" ht="15" x14ac:dyDescent="0.25">
      <c r="A82" s="58" t="s">
        <v>54</v>
      </c>
      <c r="B82" s="59" t="s">
        <v>54</v>
      </c>
      <c r="C82" s="60" t="s">
        <v>62</v>
      </c>
      <c r="D82" s="61" t="s">
        <v>54</v>
      </c>
      <c r="E82" s="61" t="s">
        <v>54</v>
      </c>
      <c r="F82" s="62" t="s">
        <v>54</v>
      </c>
      <c r="G82" s="63" t="s">
        <v>54</v>
      </c>
      <c r="H82" s="64"/>
      <c r="I82" s="65" t="s">
        <v>62</v>
      </c>
      <c r="J82" s="61" t="s">
        <v>54</v>
      </c>
      <c r="K82" s="61" t="s">
        <v>54</v>
      </c>
      <c r="L82" s="62" t="s">
        <v>54</v>
      </c>
      <c r="M82" s="66" t="s">
        <v>54</v>
      </c>
      <c r="N82" s="67"/>
      <c r="O82" s="68" t="s">
        <v>54</v>
      </c>
      <c r="P82" s="69" t="str">
        <f t="shared" si="0"/>
        <v/>
      </c>
      <c r="Q82" s="70" t="s">
        <v>54</v>
      </c>
      <c r="R82" s="70" t="s">
        <v>54</v>
      </c>
      <c r="S82" s="71" t="s">
        <v>54</v>
      </c>
      <c r="T82" s="1"/>
      <c r="U82" s="1"/>
    </row>
    <row r="83" spans="1:21" ht="15" x14ac:dyDescent="0.25">
      <c r="A83" s="58" t="s">
        <v>54</v>
      </c>
      <c r="B83" s="59" t="s">
        <v>54</v>
      </c>
      <c r="C83" s="60" t="s">
        <v>62</v>
      </c>
      <c r="D83" s="61" t="s">
        <v>54</v>
      </c>
      <c r="E83" s="61" t="s">
        <v>54</v>
      </c>
      <c r="F83" s="62" t="s">
        <v>54</v>
      </c>
      <c r="G83" s="63" t="s">
        <v>54</v>
      </c>
      <c r="H83" s="64"/>
      <c r="I83" s="65" t="s">
        <v>62</v>
      </c>
      <c r="J83" s="61" t="s">
        <v>54</v>
      </c>
      <c r="K83" s="61" t="s">
        <v>54</v>
      </c>
      <c r="L83" s="62" t="s">
        <v>54</v>
      </c>
      <c r="M83" s="66" t="s">
        <v>54</v>
      </c>
      <c r="N83" s="67"/>
      <c r="O83" s="68" t="s">
        <v>54</v>
      </c>
      <c r="P83" s="69" t="str">
        <f t="shared" si="0"/>
        <v/>
      </c>
      <c r="Q83" s="70" t="s">
        <v>54</v>
      </c>
      <c r="R83" s="70" t="s">
        <v>54</v>
      </c>
      <c r="S83" s="71" t="s">
        <v>54</v>
      </c>
      <c r="T83" s="1"/>
      <c r="U83" s="1"/>
    </row>
    <row r="84" spans="1:21" ht="15" x14ac:dyDescent="0.25">
      <c r="A84" s="58" t="s">
        <v>54</v>
      </c>
      <c r="B84" s="59" t="s">
        <v>54</v>
      </c>
      <c r="C84" s="60" t="s">
        <v>62</v>
      </c>
      <c r="D84" s="61" t="s">
        <v>54</v>
      </c>
      <c r="E84" s="61" t="s">
        <v>54</v>
      </c>
      <c r="F84" s="62" t="s">
        <v>54</v>
      </c>
      <c r="G84" s="63" t="s">
        <v>54</v>
      </c>
      <c r="H84" s="64"/>
      <c r="I84" s="65" t="s">
        <v>62</v>
      </c>
      <c r="J84" s="61" t="s">
        <v>54</v>
      </c>
      <c r="K84" s="61" t="s">
        <v>54</v>
      </c>
      <c r="L84" s="62" t="s">
        <v>54</v>
      </c>
      <c r="M84" s="66" t="s">
        <v>54</v>
      </c>
      <c r="N84" s="67"/>
      <c r="O84" s="68" t="s">
        <v>54</v>
      </c>
      <c r="P84" s="69" t="str">
        <f t="shared" si="0"/>
        <v/>
      </c>
      <c r="Q84" s="70" t="s">
        <v>54</v>
      </c>
      <c r="R84" s="70" t="s">
        <v>54</v>
      </c>
      <c r="S84" s="71" t="s">
        <v>54</v>
      </c>
      <c r="T84" s="1"/>
      <c r="U84" s="1"/>
    </row>
    <row r="85" spans="1:21" ht="15" x14ac:dyDescent="0.25">
      <c r="A85" s="58" t="s">
        <v>54</v>
      </c>
      <c r="B85" s="59" t="s">
        <v>54</v>
      </c>
      <c r="C85" s="60" t="s">
        <v>62</v>
      </c>
      <c r="D85" s="61" t="s">
        <v>54</v>
      </c>
      <c r="E85" s="61" t="s">
        <v>54</v>
      </c>
      <c r="F85" s="62" t="s">
        <v>54</v>
      </c>
      <c r="G85" s="63" t="s">
        <v>54</v>
      </c>
      <c r="H85" s="64"/>
      <c r="I85" s="65" t="s">
        <v>62</v>
      </c>
      <c r="J85" s="61" t="s">
        <v>54</v>
      </c>
      <c r="K85" s="61" t="s">
        <v>54</v>
      </c>
      <c r="L85" s="62" t="s">
        <v>54</v>
      </c>
      <c r="M85" s="66" t="s">
        <v>54</v>
      </c>
      <c r="N85" s="67"/>
      <c r="O85" s="68" t="s">
        <v>54</v>
      </c>
      <c r="P85" s="69" t="str">
        <f t="shared" si="0"/>
        <v/>
      </c>
      <c r="Q85" s="70" t="s">
        <v>54</v>
      </c>
      <c r="R85" s="70" t="s">
        <v>54</v>
      </c>
      <c r="S85" s="71" t="s">
        <v>54</v>
      </c>
      <c r="T85" s="1"/>
      <c r="U85" s="1"/>
    </row>
    <row r="86" spans="1:21" ht="15" x14ac:dyDescent="0.25">
      <c r="A86" s="58" t="s">
        <v>54</v>
      </c>
      <c r="B86" s="59" t="s">
        <v>54</v>
      </c>
      <c r="C86" s="60" t="s">
        <v>62</v>
      </c>
      <c r="D86" s="61" t="s">
        <v>54</v>
      </c>
      <c r="E86" s="61" t="s">
        <v>54</v>
      </c>
      <c r="F86" s="62" t="s">
        <v>54</v>
      </c>
      <c r="G86" s="63" t="s">
        <v>54</v>
      </c>
      <c r="H86" s="64"/>
      <c r="I86" s="65" t="s">
        <v>62</v>
      </c>
      <c r="J86" s="61" t="s">
        <v>54</v>
      </c>
      <c r="K86" s="61" t="s">
        <v>54</v>
      </c>
      <c r="L86" s="62" t="s">
        <v>54</v>
      </c>
      <c r="M86" s="66" t="s">
        <v>54</v>
      </c>
      <c r="N86" s="67"/>
      <c r="O86" s="68" t="s">
        <v>54</v>
      </c>
      <c r="P86" s="69" t="str">
        <f t="shared" si="0"/>
        <v/>
      </c>
      <c r="Q86" s="70" t="s">
        <v>54</v>
      </c>
      <c r="R86" s="70" t="s">
        <v>54</v>
      </c>
      <c r="S86" s="71" t="s">
        <v>54</v>
      </c>
      <c r="T86" s="1"/>
      <c r="U86" s="1"/>
    </row>
    <row r="87" spans="1:21" ht="15" x14ac:dyDescent="0.25">
      <c r="A87" s="58" t="s">
        <v>54</v>
      </c>
      <c r="B87" s="59" t="s">
        <v>54</v>
      </c>
      <c r="C87" s="60" t="s">
        <v>62</v>
      </c>
      <c r="D87" s="61" t="s">
        <v>54</v>
      </c>
      <c r="E87" s="61" t="s">
        <v>54</v>
      </c>
      <c r="F87" s="62" t="s">
        <v>54</v>
      </c>
      <c r="G87" s="63" t="s">
        <v>54</v>
      </c>
      <c r="H87" s="64"/>
      <c r="I87" s="65" t="s">
        <v>62</v>
      </c>
      <c r="J87" s="61" t="s">
        <v>54</v>
      </c>
      <c r="K87" s="61" t="s">
        <v>54</v>
      </c>
      <c r="L87" s="62" t="s">
        <v>54</v>
      </c>
      <c r="M87" s="66" t="s">
        <v>54</v>
      </c>
      <c r="N87" s="67"/>
      <c r="O87" s="68" t="s">
        <v>54</v>
      </c>
      <c r="P87" s="69" t="str">
        <f t="shared" si="0"/>
        <v/>
      </c>
      <c r="Q87" s="70" t="s">
        <v>54</v>
      </c>
      <c r="R87" s="70" t="s">
        <v>54</v>
      </c>
      <c r="S87" s="71" t="s">
        <v>54</v>
      </c>
      <c r="T87" s="1"/>
      <c r="U87" s="1"/>
    </row>
    <row r="88" spans="1:21" ht="15" x14ac:dyDescent="0.25">
      <c r="A88" s="58" t="s">
        <v>54</v>
      </c>
      <c r="B88" s="59" t="s">
        <v>54</v>
      </c>
      <c r="C88" s="60" t="s">
        <v>62</v>
      </c>
      <c r="D88" s="61" t="s">
        <v>54</v>
      </c>
      <c r="E88" s="61" t="s">
        <v>54</v>
      </c>
      <c r="F88" s="62" t="s">
        <v>54</v>
      </c>
      <c r="G88" s="63" t="s">
        <v>54</v>
      </c>
      <c r="H88" s="64"/>
      <c r="I88" s="65" t="s">
        <v>62</v>
      </c>
      <c r="J88" s="61" t="s">
        <v>54</v>
      </c>
      <c r="K88" s="61" t="s">
        <v>54</v>
      </c>
      <c r="L88" s="62" t="s">
        <v>54</v>
      </c>
      <c r="M88" s="66" t="s">
        <v>54</v>
      </c>
      <c r="N88" s="67"/>
      <c r="O88" s="68" t="s">
        <v>54</v>
      </c>
      <c r="P88" s="69" t="str">
        <f t="shared" si="0"/>
        <v/>
      </c>
      <c r="Q88" s="70" t="s">
        <v>54</v>
      </c>
      <c r="R88" s="70" t="s">
        <v>54</v>
      </c>
      <c r="S88" s="71" t="s">
        <v>54</v>
      </c>
      <c r="T88" s="1"/>
      <c r="U88" s="1"/>
    </row>
    <row r="89" spans="1:21" ht="15" x14ac:dyDescent="0.25">
      <c r="A89" s="58" t="s">
        <v>54</v>
      </c>
      <c r="B89" s="59" t="s">
        <v>54</v>
      </c>
      <c r="C89" s="60" t="s">
        <v>62</v>
      </c>
      <c r="D89" s="61" t="s">
        <v>54</v>
      </c>
      <c r="E89" s="61" t="s">
        <v>54</v>
      </c>
      <c r="F89" s="62" t="s">
        <v>54</v>
      </c>
      <c r="G89" s="63" t="s">
        <v>54</v>
      </c>
      <c r="H89" s="64"/>
      <c r="I89" s="65" t="s">
        <v>62</v>
      </c>
      <c r="J89" s="61" t="s">
        <v>54</v>
      </c>
      <c r="K89" s="61" t="s">
        <v>54</v>
      </c>
      <c r="L89" s="62" t="s">
        <v>54</v>
      </c>
      <c r="M89" s="66" t="s">
        <v>54</v>
      </c>
      <c r="N89" s="67"/>
      <c r="O89" s="68" t="s">
        <v>54</v>
      </c>
      <c r="P89" s="69" t="str">
        <f t="shared" ref="P89:P94" si="1">IF(OR(D89="",D89="-",J89="",J89="-"),"",D89-J89)</f>
        <v/>
      </c>
      <c r="Q89" s="70" t="s">
        <v>54</v>
      </c>
      <c r="R89" s="70" t="s">
        <v>54</v>
      </c>
      <c r="S89" s="71" t="s">
        <v>54</v>
      </c>
      <c r="T89" s="1"/>
      <c r="U89" s="1"/>
    </row>
    <row r="90" spans="1:21" ht="15" x14ac:dyDescent="0.25">
      <c r="A90" s="58" t="s">
        <v>54</v>
      </c>
      <c r="B90" s="59" t="s">
        <v>54</v>
      </c>
      <c r="C90" s="60" t="s">
        <v>62</v>
      </c>
      <c r="D90" s="61" t="s">
        <v>54</v>
      </c>
      <c r="E90" s="61" t="s">
        <v>54</v>
      </c>
      <c r="F90" s="62" t="s">
        <v>54</v>
      </c>
      <c r="G90" s="63" t="s">
        <v>54</v>
      </c>
      <c r="H90" s="64"/>
      <c r="I90" s="65" t="s">
        <v>62</v>
      </c>
      <c r="J90" s="61" t="s">
        <v>54</v>
      </c>
      <c r="K90" s="61" t="s">
        <v>54</v>
      </c>
      <c r="L90" s="62" t="s">
        <v>54</v>
      </c>
      <c r="M90" s="66" t="s">
        <v>54</v>
      </c>
      <c r="N90" s="67"/>
      <c r="O90" s="68" t="s">
        <v>54</v>
      </c>
      <c r="P90" s="69" t="str">
        <f t="shared" si="1"/>
        <v/>
      </c>
      <c r="Q90" s="70" t="s">
        <v>54</v>
      </c>
      <c r="R90" s="70" t="s">
        <v>54</v>
      </c>
      <c r="S90" s="71" t="s">
        <v>54</v>
      </c>
      <c r="T90" s="1"/>
      <c r="U90" s="1"/>
    </row>
    <row r="91" spans="1:21" ht="15" x14ac:dyDescent="0.25">
      <c r="A91" s="58" t="s">
        <v>54</v>
      </c>
      <c r="B91" s="59" t="s">
        <v>54</v>
      </c>
      <c r="C91" s="60" t="s">
        <v>62</v>
      </c>
      <c r="D91" s="61" t="s">
        <v>54</v>
      </c>
      <c r="E91" s="61" t="s">
        <v>54</v>
      </c>
      <c r="F91" s="62" t="s">
        <v>54</v>
      </c>
      <c r="G91" s="63" t="s">
        <v>54</v>
      </c>
      <c r="H91" s="64"/>
      <c r="I91" s="65" t="s">
        <v>62</v>
      </c>
      <c r="J91" s="61" t="s">
        <v>54</v>
      </c>
      <c r="K91" s="61" t="s">
        <v>54</v>
      </c>
      <c r="L91" s="62" t="s">
        <v>54</v>
      </c>
      <c r="M91" s="66" t="s">
        <v>54</v>
      </c>
      <c r="N91" s="67"/>
      <c r="O91" s="68" t="s">
        <v>54</v>
      </c>
      <c r="P91" s="69" t="str">
        <f t="shared" si="1"/>
        <v/>
      </c>
      <c r="Q91" s="70" t="s">
        <v>54</v>
      </c>
      <c r="R91" s="70" t="s">
        <v>54</v>
      </c>
      <c r="S91" s="71" t="s">
        <v>54</v>
      </c>
      <c r="T91" s="1"/>
      <c r="U91" s="1"/>
    </row>
    <row r="92" spans="1:21" ht="15" x14ac:dyDescent="0.25">
      <c r="A92" s="58" t="s">
        <v>54</v>
      </c>
      <c r="B92" s="59" t="s">
        <v>54</v>
      </c>
      <c r="C92" s="60" t="s">
        <v>62</v>
      </c>
      <c r="D92" s="61" t="s">
        <v>54</v>
      </c>
      <c r="E92" s="61" t="s">
        <v>54</v>
      </c>
      <c r="F92" s="62" t="s">
        <v>54</v>
      </c>
      <c r="G92" s="63" t="s">
        <v>54</v>
      </c>
      <c r="H92" s="64"/>
      <c r="I92" s="65" t="s">
        <v>62</v>
      </c>
      <c r="J92" s="61" t="s">
        <v>54</v>
      </c>
      <c r="K92" s="61" t="s">
        <v>54</v>
      </c>
      <c r="L92" s="62" t="s">
        <v>54</v>
      </c>
      <c r="M92" s="66" t="s">
        <v>54</v>
      </c>
      <c r="N92" s="67"/>
      <c r="O92" s="68" t="s">
        <v>54</v>
      </c>
      <c r="P92" s="69" t="str">
        <f t="shared" si="1"/>
        <v/>
      </c>
      <c r="Q92" s="70" t="s">
        <v>54</v>
      </c>
      <c r="R92" s="70" t="s">
        <v>54</v>
      </c>
      <c r="S92" s="71" t="s">
        <v>54</v>
      </c>
      <c r="T92" s="1"/>
      <c r="U92" s="1"/>
    </row>
    <row r="93" spans="1:21" ht="15" x14ac:dyDescent="0.25">
      <c r="A93" s="58" t="s">
        <v>54</v>
      </c>
      <c r="B93" s="59" t="s">
        <v>54</v>
      </c>
      <c r="C93" s="60" t="s">
        <v>62</v>
      </c>
      <c r="D93" s="61" t="s">
        <v>54</v>
      </c>
      <c r="E93" s="61" t="s">
        <v>54</v>
      </c>
      <c r="F93" s="62" t="s">
        <v>54</v>
      </c>
      <c r="G93" s="63" t="s">
        <v>54</v>
      </c>
      <c r="H93" s="64"/>
      <c r="I93" s="65" t="s">
        <v>62</v>
      </c>
      <c r="J93" s="61" t="s">
        <v>54</v>
      </c>
      <c r="K93" s="61" t="s">
        <v>54</v>
      </c>
      <c r="L93" s="62" t="s">
        <v>54</v>
      </c>
      <c r="M93" s="66" t="s">
        <v>54</v>
      </c>
      <c r="N93" s="67"/>
      <c r="O93" s="68" t="s">
        <v>54</v>
      </c>
      <c r="P93" s="69" t="str">
        <f t="shared" si="1"/>
        <v/>
      </c>
      <c r="Q93" s="70" t="s">
        <v>54</v>
      </c>
      <c r="R93" s="70" t="s">
        <v>54</v>
      </c>
      <c r="S93" s="71" t="s">
        <v>54</v>
      </c>
      <c r="T93" s="1"/>
      <c r="U93" s="1"/>
    </row>
    <row r="94" spans="1:21" ht="15.75" thickBot="1" x14ac:dyDescent="0.3">
      <c r="A94" s="58" t="s">
        <v>54</v>
      </c>
      <c r="B94" s="59" t="s">
        <v>54</v>
      </c>
      <c r="C94" s="60" t="s">
        <v>62</v>
      </c>
      <c r="D94" s="61" t="s">
        <v>54</v>
      </c>
      <c r="E94" s="61" t="s">
        <v>54</v>
      </c>
      <c r="F94" s="62" t="s">
        <v>54</v>
      </c>
      <c r="G94" s="63" t="s">
        <v>54</v>
      </c>
      <c r="H94" s="64"/>
      <c r="I94" s="65" t="s">
        <v>62</v>
      </c>
      <c r="J94" s="61" t="s">
        <v>54</v>
      </c>
      <c r="K94" s="61" t="s">
        <v>54</v>
      </c>
      <c r="L94" s="62" t="s">
        <v>54</v>
      </c>
      <c r="M94" s="66" t="s">
        <v>54</v>
      </c>
      <c r="N94" s="67"/>
      <c r="O94" s="68" t="s">
        <v>54</v>
      </c>
      <c r="P94" s="69" t="str">
        <f t="shared" si="1"/>
        <v/>
      </c>
      <c r="Q94" s="70" t="s">
        <v>54</v>
      </c>
      <c r="R94" s="70" t="s">
        <v>54</v>
      </c>
      <c r="S94" s="71" t="s">
        <v>54</v>
      </c>
      <c r="T94" s="1"/>
      <c r="U94" s="1"/>
    </row>
    <row r="95" spans="1:21" ht="15" x14ac:dyDescent="0.25">
      <c r="A95" s="73" t="s">
        <v>92</v>
      </c>
      <c r="B95" s="74">
        <f>IF(SUM(B25:B94)=0,"-",AVERAGE(B25:B94))</f>
        <v>24</v>
      </c>
      <c r="C95" s="75" t="s">
        <v>62</v>
      </c>
      <c r="D95" s="76">
        <f>IF(SUM(D25:D94)=0,0,AVERAGE(D25:D94))</f>
        <v>63.713000000000001</v>
      </c>
      <c r="E95" s="76">
        <f>IF(SUM(E25:E94)=0,"-",AVERAGE(E25:E94))</f>
        <v>6.8300000000000036</v>
      </c>
      <c r="F95" s="77">
        <f>IF(SUM(F25:F94)=0,"-",AVERAGE(F25:F94))</f>
        <v>71.048666666666634</v>
      </c>
      <c r="G95" s="78">
        <f>IF(SUM(G25:G94)=0,"-",AVERAGE(G25:G94))</f>
        <v>72.39166666666668</v>
      </c>
      <c r="H95" s="77"/>
      <c r="I95" s="79" t="s">
        <v>62</v>
      </c>
      <c r="J95" s="76">
        <f>IF(SUM(J25:J94)=0,0,AVERAGE(J25:J94))</f>
        <v>56.38333333333334</v>
      </c>
      <c r="K95" s="76">
        <f>IF(SUM(K25:K94)=0,"-",AVERAGE(K25:K94))</f>
        <v>5.23</v>
      </c>
      <c r="L95" s="77">
        <f>IF(SUM(L25:L94)=0,"-",AVERAGE(L25:L94))</f>
        <v>56.538333333333334</v>
      </c>
      <c r="M95" s="77">
        <f>IF(SUM(M25:M94)=0,"-",AVERAGE(M25:M94))</f>
        <v>57.365666666666662</v>
      </c>
      <c r="N95" s="80"/>
      <c r="O95" s="81" t="str">
        <f>IF(SUM(O25:O94)=0,"-",AVERAGE(O25:O94))</f>
        <v>-</v>
      </c>
      <c r="P95" s="82">
        <f>IF(SUM(P25:P94)=0,"-",AVERAGE(P25:P94))</f>
        <v>7.3296666666666672</v>
      </c>
      <c r="Q95" s="78">
        <f>IF(SUM(Q25:Q94)=0,"-",AVERAGE(Q25:Q94))</f>
        <v>14.510333333333335</v>
      </c>
      <c r="R95" s="78">
        <f>IF(SUM(R25:R94)=0,"-",AVERAGE(R25:R94))</f>
        <v>15.026000000000002</v>
      </c>
      <c r="S95" s="81">
        <f>IF(SUM(S25:S94)=0,"-",AVERAGE(S25:S94))</f>
        <v>1.3398666666666663</v>
      </c>
      <c r="T95" s="1"/>
      <c r="U95" s="1"/>
    </row>
    <row r="96" spans="1:21" ht="15.75" thickBot="1" x14ac:dyDescent="0.3">
      <c r="A96" s="83" t="s">
        <v>93</v>
      </c>
      <c r="B96" s="84">
        <f>SUM(B25:B94)</f>
        <v>720</v>
      </c>
      <c r="C96" s="83"/>
      <c r="D96" s="85"/>
      <c r="E96" s="85"/>
      <c r="F96" s="86">
        <f>SUM(F25:F94)</f>
        <v>2131.4599999999991</v>
      </c>
      <c r="G96" s="87">
        <f>SUM(G25:G94)</f>
        <v>2171.7500000000005</v>
      </c>
      <c r="H96" s="88"/>
      <c r="I96" s="85"/>
      <c r="J96" s="85"/>
      <c r="K96" s="85"/>
      <c r="L96" s="89">
        <f>SUM(L25:L94)</f>
        <v>1696.15</v>
      </c>
      <c r="M96" s="90">
        <f>SUM(M25:M94)</f>
        <v>1720.9699999999998</v>
      </c>
      <c r="N96" s="91"/>
      <c r="O96" s="92">
        <f>SUM(O25:O94)</f>
        <v>0</v>
      </c>
      <c r="P96" s="83"/>
      <c r="Q96" s="93">
        <f>SUM(Q25:Q94)</f>
        <v>435.31000000000006</v>
      </c>
      <c r="R96" s="93">
        <f>SUM(R25:R94)</f>
        <v>450.78000000000003</v>
      </c>
      <c r="S96" s="92">
        <f>SUM(S25:S94)</f>
        <v>40.195999999999991</v>
      </c>
      <c r="T96" s="1"/>
      <c r="U96" s="1"/>
    </row>
    <row r="97" spans="1:21" x14ac:dyDescent="0.2">
      <c r="A97" s="95">
        <f>70-COUNTIF(A25:A94,"")</f>
        <v>30</v>
      </c>
      <c r="B97" s="95">
        <f>COUNT(B25:B94)</f>
        <v>30</v>
      </c>
      <c r="C97" s="95">
        <f>A97-B97</f>
        <v>0</v>
      </c>
      <c r="D97" s="96" t="s">
        <v>94</v>
      </c>
      <c r="E97" s="96">
        <v>8</v>
      </c>
      <c r="F97" s="97">
        <f>AVERAGE(F48:F54)</f>
        <v>72.655714285714282</v>
      </c>
      <c r="G97" s="98"/>
      <c r="H97" s="99"/>
      <c r="I97" s="99"/>
      <c r="J97" s="99"/>
      <c r="K97" s="99"/>
      <c r="L97" s="97">
        <f>AVERAGE(L48:L54)</f>
        <v>58.728571428571435</v>
      </c>
      <c r="M97" s="98"/>
      <c r="N97" s="98"/>
      <c r="O97" s="98"/>
      <c r="P97" s="98"/>
      <c r="Q97" s="97">
        <f>AVERAGE(Q48:Q54)</f>
        <v>13.927142857142858</v>
      </c>
      <c r="R97" s="97"/>
      <c r="S97" s="100">
        <f>AVERAGE(S48:S54)</f>
        <v>1.3098571428571428</v>
      </c>
      <c r="T97" s="98"/>
      <c r="U97" s="98"/>
    </row>
    <row r="98" spans="1:21" ht="15" x14ac:dyDescent="0.25">
      <c r="A98" s="23" t="s">
        <v>95</v>
      </c>
      <c r="B98" s="23"/>
      <c r="C98" s="23"/>
      <c r="D98" s="23"/>
      <c r="E98" s="23"/>
      <c r="F98" s="102"/>
      <c r="G98" s="102"/>
      <c r="H98" s="23"/>
      <c r="I98" s="23"/>
      <c r="J98" s="23"/>
      <c r="K98" s="23"/>
      <c r="L98" s="102"/>
      <c r="M98" s="23"/>
      <c r="N98" s="23"/>
      <c r="O98" s="23"/>
      <c r="P98" s="23"/>
      <c r="Q98" s="102">
        <v>0</v>
      </c>
      <c r="R98" s="102">
        <f>IF(R96=0,0,R97*$F$97)</f>
        <v>0</v>
      </c>
      <c r="S98" s="23">
        <v>0</v>
      </c>
      <c r="T98" s="23"/>
      <c r="U98" s="23"/>
    </row>
    <row r="99" spans="1:21" ht="15" x14ac:dyDescent="0.25">
      <c r="A99" s="106" t="s">
        <v>96</v>
      </c>
      <c r="B99" s="106"/>
      <c r="C99" s="106"/>
      <c r="D99" s="106"/>
      <c r="E99" s="106"/>
      <c r="F99" s="103"/>
      <c r="G99" s="103"/>
      <c r="H99" s="106"/>
      <c r="I99" s="106"/>
      <c r="J99" s="106"/>
      <c r="K99" s="106"/>
      <c r="L99" s="103"/>
      <c r="M99" s="106"/>
      <c r="N99" s="106"/>
      <c r="O99" s="106"/>
      <c r="P99" s="106"/>
      <c r="Q99" s="102">
        <v>0</v>
      </c>
      <c r="R99" s="102">
        <f>IF(R97=0,0,R98*$F$97)</f>
        <v>0</v>
      </c>
      <c r="S99" s="23">
        <v>0</v>
      </c>
      <c r="T99" s="106"/>
      <c r="U99" s="106"/>
    </row>
    <row r="100" spans="1:21" ht="15.75" x14ac:dyDescent="0.25">
      <c r="A100" s="109" t="s">
        <v>97</v>
      </c>
      <c r="B100" s="109"/>
      <c r="C100" s="109"/>
      <c r="D100" s="109"/>
      <c r="E100" s="109"/>
      <c r="F100" s="110"/>
      <c r="G100" s="111"/>
      <c r="H100" s="109"/>
      <c r="I100" s="109"/>
      <c r="J100" s="109"/>
      <c r="K100" s="109"/>
      <c r="L100" s="110"/>
      <c r="M100" s="109"/>
      <c r="N100" s="109"/>
      <c r="O100" s="109"/>
      <c r="P100" s="109"/>
      <c r="Q100" s="110">
        <f>Q96+Q98-Q99</f>
        <v>435.31000000000006</v>
      </c>
      <c r="R100" s="110">
        <f>R96+R98-R99</f>
        <v>450.78000000000003</v>
      </c>
      <c r="S100" s="112">
        <f>S96-M106</f>
        <v>33.579287999999991</v>
      </c>
      <c r="T100" s="113"/>
      <c r="U100" s="113"/>
    </row>
    <row r="101" spans="1:21" x14ac:dyDescent="0.2">
      <c r="A101" s="99"/>
      <c r="B101" s="99"/>
      <c r="C101" s="114"/>
      <c r="D101" s="114"/>
      <c r="E101" s="114"/>
      <c r="F101" s="99"/>
      <c r="G101" s="114"/>
      <c r="H101" s="114"/>
      <c r="I101" s="114"/>
      <c r="J101" s="114"/>
      <c r="K101" s="114"/>
      <c r="L101" s="114"/>
      <c r="M101" s="114"/>
      <c r="N101" s="114"/>
      <c r="O101" s="114"/>
      <c r="P101" s="114"/>
      <c r="Q101" s="114"/>
      <c r="R101" s="114"/>
      <c r="S101" s="99"/>
      <c r="T101" s="25"/>
      <c r="U101" s="25"/>
    </row>
    <row r="102" spans="1:21" ht="15" x14ac:dyDescent="0.25">
      <c r="A102" s="115" t="s">
        <v>98</v>
      </c>
      <c r="B102" s="115"/>
      <c r="C102" s="1"/>
      <c r="D102" s="1"/>
      <c r="E102" s="1"/>
      <c r="F102" s="1"/>
      <c r="G102" s="1"/>
      <c r="H102" s="1"/>
      <c r="I102" s="1"/>
      <c r="J102" s="20"/>
      <c r="K102" s="20"/>
      <c r="L102" s="20"/>
      <c r="M102" s="1"/>
      <c r="N102" s="1"/>
      <c r="O102" s="1"/>
      <c r="P102" s="1"/>
      <c r="Q102" s="1"/>
      <c r="R102" s="1"/>
      <c r="S102" s="18"/>
      <c r="T102" s="1"/>
      <c r="U102" s="1"/>
    </row>
    <row r="103" spans="1:21" x14ac:dyDescent="0.2">
      <c r="A103" s="25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</row>
    <row r="104" spans="1:21" ht="15" x14ac:dyDescent="0.25">
      <c r="A104" s="1" t="s">
        <v>99</v>
      </c>
      <c r="B104" s="1"/>
      <c r="C104" s="1"/>
      <c r="D104" s="1"/>
      <c r="E104" s="1"/>
      <c r="F104" s="18">
        <f>24*(B97)-B96-B20*24</f>
        <v>0</v>
      </c>
      <c r="G104" s="1" t="s">
        <v>100</v>
      </c>
      <c r="H104" s="1" t="s">
        <v>100</v>
      </c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1:21" x14ac:dyDescent="0.2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</row>
    <row r="106" spans="1:21" ht="15" x14ac:dyDescent="0.25">
      <c r="A106" s="1" t="s">
        <v>101</v>
      </c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8">
        <f>Q96*15.2/1000</f>
        <v>6.6167120000000006</v>
      </c>
      <c r="N106" s="1"/>
      <c r="O106" s="1" t="s">
        <v>102</v>
      </c>
      <c r="P106" s="1"/>
      <c r="Q106" s="1"/>
      <c r="R106" s="1"/>
      <c r="S106" s="1"/>
      <c r="T106" s="1"/>
      <c r="U106" s="1"/>
    </row>
    <row r="107" spans="1:21" ht="15" x14ac:dyDescent="0.25">
      <c r="A107" s="1" t="s">
        <v>103</v>
      </c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 t="s">
        <v>102</v>
      </c>
      <c r="P107" s="1"/>
      <c r="Q107" s="1"/>
      <c r="R107" s="1"/>
      <c r="S107" s="1"/>
      <c r="T107" s="1"/>
      <c r="U107" s="1"/>
    </row>
    <row r="108" spans="1:21" ht="15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1:21" ht="15" x14ac:dyDescent="0.25">
      <c r="A109" s="1" t="s">
        <v>104</v>
      </c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1:21" ht="15" x14ac:dyDescent="0.25">
      <c r="A110" s="1" t="s">
        <v>105</v>
      </c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7" t="s">
        <v>106</v>
      </c>
    </row>
  </sheetData>
  <mergeCells count="3">
    <mergeCell ref="A2:O2"/>
    <mergeCell ref="C22:G22"/>
    <mergeCell ref="I22:M2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0"/>
  <sheetViews>
    <sheetView tabSelected="1" workbookViewId="0">
      <selection activeCell="T26" sqref="T26"/>
    </sheetView>
  </sheetViews>
  <sheetFormatPr defaultRowHeight="12.75" x14ac:dyDescent="0.2"/>
  <sheetData>
    <row r="1" spans="1:21" ht="15" x14ac:dyDescent="0.25">
      <c r="A1" s="3"/>
      <c r="B1" s="2"/>
      <c r="C1" s="1"/>
      <c r="D1" s="4"/>
      <c r="E1" s="1"/>
      <c r="F1" s="5"/>
      <c r="G1" s="5"/>
      <c r="H1" s="5"/>
      <c r="I1" s="5"/>
      <c r="J1" s="5"/>
      <c r="K1" s="5"/>
      <c r="L1" s="5"/>
      <c r="M1" s="5"/>
      <c r="N1" s="4"/>
      <c r="O1" s="1"/>
      <c r="P1" s="1"/>
      <c r="Q1" s="2"/>
      <c r="R1" s="2"/>
      <c r="S1" s="2"/>
      <c r="T1" s="6"/>
      <c r="U1" s="7" t="s">
        <v>0</v>
      </c>
    </row>
    <row r="2" spans="1:21" ht="18.75" x14ac:dyDescent="0.3">
      <c r="A2" s="116" t="s">
        <v>1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8"/>
      <c r="Q2" s="8"/>
      <c r="R2" s="8"/>
      <c r="S2" s="2"/>
      <c r="T2" s="6"/>
      <c r="U2" s="9" t="s">
        <v>2</v>
      </c>
    </row>
    <row r="3" spans="1:21" ht="18.75" x14ac:dyDescent="0.3">
      <c r="A3" s="10" t="s">
        <v>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1"/>
      <c r="P3" s="2"/>
      <c r="Q3" s="2"/>
      <c r="R3" s="2"/>
      <c r="S3" s="2"/>
      <c r="T3" s="6"/>
      <c r="U3" s="11" t="s">
        <v>171</v>
      </c>
    </row>
    <row r="4" spans="1:21" ht="18.75" x14ac:dyDescent="0.3">
      <c r="A4" s="12" t="s">
        <v>5</v>
      </c>
      <c r="B4" s="13"/>
      <c r="C4" s="14" t="s">
        <v>172</v>
      </c>
      <c r="D4" s="1"/>
      <c r="E4" s="1"/>
      <c r="F4" s="1"/>
      <c r="G4" s="1"/>
      <c r="H4" s="1"/>
      <c r="I4" s="1"/>
      <c r="J4" s="1"/>
      <c r="K4" s="1"/>
      <c r="L4" s="1"/>
      <c r="M4" s="2"/>
      <c r="N4" s="2"/>
      <c r="O4" s="1"/>
      <c r="P4" s="13"/>
      <c r="Q4" s="2"/>
      <c r="R4" s="2"/>
      <c r="S4" s="2"/>
      <c r="T4" s="1"/>
      <c r="U4" s="11" t="s">
        <v>7</v>
      </c>
    </row>
    <row r="5" spans="1:21" ht="18.75" x14ac:dyDescent="0.3">
      <c r="A5" s="12" t="s">
        <v>8</v>
      </c>
      <c r="B5" s="1"/>
      <c r="C5" s="14" t="s">
        <v>173</v>
      </c>
      <c r="D5" s="2"/>
      <c r="E5" s="1"/>
      <c r="F5" s="1"/>
      <c r="G5" s="15"/>
      <c r="H5" s="15"/>
      <c r="I5" s="15"/>
      <c r="J5" s="15"/>
      <c r="K5" s="1"/>
      <c r="L5" s="15"/>
      <c r="M5" s="15"/>
      <c r="N5" s="15"/>
      <c r="O5" s="15"/>
      <c r="P5" s="1"/>
      <c r="Q5" s="1"/>
      <c r="R5" s="1"/>
      <c r="S5" s="1"/>
      <c r="T5" s="1"/>
      <c r="U5" s="7" t="s">
        <v>10</v>
      </c>
    </row>
    <row r="6" spans="1:21" ht="15" x14ac:dyDescent="0.25">
      <c r="A6" s="16" t="s">
        <v>11</v>
      </c>
      <c r="B6" s="1"/>
      <c r="C6" s="1"/>
      <c r="D6" s="1"/>
      <c r="E6" s="1" t="s">
        <v>12</v>
      </c>
      <c r="F6" s="1"/>
      <c r="G6" s="1"/>
      <c r="H6" s="1"/>
      <c r="I6" s="1"/>
      <c r="J6" s="1"/>
      <c r="K6" s="1"/>
      <c r="L6" s="1"/>
      <c r="M6" s="1"/>
      <c r="N6" s="1"/>
      <c r="O6" s="17"/>
      <c r="P6" s="18"/>
      <c r="Q6" s="18"/>
      <c r="R6" s="18"/>
      <c r="S6" s="18"/>
      <c r="T6" s="1"/>
      <c r="U6" s="19" t="s">
        <v>112</v>
      </c>
    </row>
    <row r="7" spans="1:21" ht="18.75" x14ac:dyDescent="0.3">
      <c r="A7" s="20" t="s">
        <v>14</v>
      </c>
      <c r="B7" s="21"/>
      <c r="C7" s="20"/>
      <c r="D7" s="20"/>
      <c r="E7" s="20"/>
      <c r="F7" s="20"/>
      <c r="G7" s="20"/>
      <c r="H7" s="20"/>
      <c r="I7" s="20"/>
      <c r="J7" s="20"/>
      <c r="K7" s="22"/>
      <c r="L7" s="20"/>
      <c r="M7" s="20"/>
      <c r="N7" s="20"/>
      <c r="O7" s="20"/>
      <c r="P7" s="23"/>
      <c r="Q7" s="23"/>
      <c r="R7" s="23"/>
      <c r="S7" s="23"/>
      <c r="T7" s="20"/>
      <c r="U7" s="24" t="s">
        <v>15</v>
      </c>
    </row>
    <row r="8" spans="1:21" ht="15" x14ac:dyDescent="0.25">
      <c r="A8" s="20" t="s">
        <v>16</v>
      </c>
      <c r="B8" s="1"/>
      <c r="C8" s="1"/>
      <c r="D8" s="2"/>
      <c r="E8" s="1"/>
      <c r="F8" s="1"/>
      <c r="G8" s="1"/>
      <c r="H8" s="1"/>
      <c r="I8" s="2"/>
      <c r="J8" s="1"/>
      <c r="K8" s="1"/>
      <c r="L8" s="2"/>
      <c r="M8" s="1"/>
      <c r="N8" s="1"/>
      <c r="O8" s="1"/>
      <c r="P8" s="1"/>
      <c r="Q8" s="1"/>
      <c r="R8" s="1"/>
      <c r="S8" s="1"/>
      <c r="T8" s="1"/>
      <c r="U8" s="7" t="s">
        <v>151</v>
      </c>
    </row>
    <row r="9" spans="1:21" ht="15" x14ac:dyDescent="0.25">
      <c r="A9" s="1" t="s">
        <v>174</v>
      </c>
      <c r="B9" s="2"/>
      <c r="C9" s="1"/>
      <c r="D9" s="2"/>
      <c r="E9" s="1"/>
      <c r="F9" s="1"/>
      <c r="G9" s="1"/>
      <c r="H9" s="2"/>
      <c r="I9" s="2"/>
      <c r="J9" s="1" t="s">
        <v>19</v>
      </c>
      <c r="K9" s="1"/>
      <c r="L9" s="1"/>
      <c r="M9" s="1" t="s">
        <v>175</v>
      </c>
      <c r="N9" s="1"/>
      <c r="O9" s="1"/>
      <c r="P9" s="1"/>
      <c r="Q9" s="1"/>
      <c r="R9" s="1"/>
      <c r="S9" s="2" t="s">
        <v>21</v>
      </c>
      <c r="T9" s="6"/>
      <c r="U9" s="6"/>
    </row>
    <row r="10" spans="1:21" ht="15" x14ac:dyDescent="0.25">
      <c r="A10" s="1"/>
      <c r="B10" s="1"/>
      <c r="C10" s="16" t="s">
        <v>22</v>
      </c>
      <c r="D10" s="1"/>
      <c r="E10" s="1"/>
      <c r="F10" s="1"/>
      <c r="G10" s="1" t="s">
        <v>23</v>
      </c>
      <c r="H10" s="1"/>
      <c r="I10" s="1"/>
      <c r="J10" s="1" t="s">
        <v>24</v>
      </c>
      <c r="K10" s="1"/>
      <c r="L10" s="1"/>
      <c r="M10" s="1"/>
      <c r="N10" s="1"/>
      <c r="O10" s="1" t="s">
        <v>25</v>
      </c>
      <c r="P10" s="1"/>
      <c r="Q10" s="1"/>
      <c r="R10" s="1"/>
      <c r="S10" s="1" t="s">
        <v>26</v>
      </c>
      <c r="T10" s="6"/>
      <c r="U10" s="6"/>
    </row>
    <row r="11" spans="1:21" x14ac:dyDescent="0.2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6"/>
      <c r="T11" s="26"/>
      <c r="U11" s="26"/>
    </row>
    <row r="12" spans="1:21" ht="15" x14ac:dyDescent="0.25">
      <c r="A12" s="20" t="s">
        <v>27</v>
      </c>
      <c r="B12" s="20"/>
      <c r="C12" s="20"/>
      <c r="D12" s="2" t="s">
        <v>28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2"/>
      <c r="P12" s="1"/>
      <c r="Q12" s="1"/>
      <c r="R12" s="1"/>
      <c r="S12" s="6"/>
      <c r="T12" s="6"/>
      <c r="U12" s="6"/>
    </row>
    <row r="13" spans="1:21" ht="15" x14ac:dyDescent="0.25">
      <c r="A13" s="20" t="s">
        <v>153</v>
      </c>
      <c r="B13" s="20"/>
      <c r="C13" s="20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6"/>
      <c r="T13" s="6"/>
      <c r="U13" s="6"/>
    </row>
    <row r="14" spans="1:21" ht="15" x14ac:dyDescent="0.25">
      <c r="A14" s="20" t="s">
        <v>30</v>
      </c>
      <c r="B14" s="20"/>
      <c r="C14" s="20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6"/>
      <c r="T14" s="6"/>
      <c r="U14" s="6"/>
    </row>
    <row r="15" spans="1:21" ht="15" x14ac:dyDescent="0.25">
      <c r="A15" s="20" t="s">
        <v>176</v>
      </c>
      <c r="B15" s="20"/>
      <c r="C15" s="20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6"/>
      <c r="R15" s="6"/>
      <c r="S15" s="6"/>
      <c r="T15" s="6"/>
      <c r="U15" s="1"/>
    </row>
    <row r="16" spans="1:21" ht="15" x14ac:dyDescent="0.25">
      <c r="A16" s="20" t="s">
        <v>177</v>
      </c>
      <c r="B16" s="20"/>
      <c r="C16" s="20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6"/>
      <c r="R16" s="6"/>
      <c r="S16" s="6"/>
      <c r="T16" s="6"/>
      <c r="U16" s="1"/>
    </row>
    <row r="17" spans="1:21" ht="15" x14ac:dyDescent="0.25">
      <c r="A17" s="20" t="s">
        <v>33</v>
      </c>
      <c r="B17" s="20"/>
      <c r="C17" s="20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6"/>
      <c r="R17" s="6"/>
      <c r="S17" s="6"/>
      <c r="T17" s="6"/>
      <c r="U17" s="1"/>
    </row>
    <row r="18" spans="1:21" ht="15" x14ac:dyDescent="0.25">
      <c r="A18" s="20"/>
      <c r="B18" s="20"/>
      <c r="C18" s="20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6"/>
      <c r="R18" s="6"/>
      <c r="S18" s="6"/>
      <c r="T18" s="6"/>
      <c r="U18" s="1"/>
    </row>
    <row r="19" spans="1:21" ht="15" x14ac:dyDescent="0.25">
      <c r="A19" s="20"/>
      <c r="B19" s="20"/>
      <c r="C19" s="20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6"/>
      <c r="R19" s="6"/>
      <c r="S19" s="6"/>
      <c r="T19" s="6"/>
      <c r="U19" s="1"/>
    </row>
    <row r="20" spans="1:21" ht="15" x14ac:dyDescent="0.25">
      <c r="A20" s="27" t="s">
        <v>34</v>
      </c>
      <c r="B20" s="27">
        <v>0</v>
      </c>
      <c r="C20" s="20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6"/>
      <c r="R20" s="6"/>
      <c r="S20" s="6"/>
      <c r="T20" s="6"/>
      <c r="U20" s="1"/>
    </row>
    <row r="21" spans="1:21" ht="15.75" thickBot="1" x14ac:dyDescent="0.3">
      <c r="A21" s="20"/>
      <c r="B21" s="20"/>
      <c r="C21" s="20" t="str">
        <f>IF((G23="Q3,"),#REF!,IF((G23="Q1,"),#REF!,"-"))</f>
        <v>-</v>
      </c>
      <c r="D21" s="1"/>
      <c r="E21" s="1"/>
      <c r="F21" s="1"/>
      <c r="G21" s="1"/>
      <c r="H21" s="1"/>
      <c r="I21" s="20" t="str">
        <f>IF((M23="Q4,"),#REF!,IF((M23="Q2,"),#REF!,"-"))</f>
        <v>-</v>
      </c>
      <c r="J21" s="1"/>
      <c r="K21" s="1"/>
      <c r="L21" s="1"/>
      <c r="M21" s="1"/>
      <c r="N21" s="1"/>
      <c r="O21" s="1"/>
      <c r="P21" s="1"/>
      <c r="Q21" s="6"/>
      <c r="R21" s="6"/>
      <c r="S21" s="6"/>
      <c r="T21" s="6"/>
      <c r="U21" s="1"/>
    </row>
    <row r="22" spans="1:21" ht="15" x14ac:dyDescent="0.25">
      <c r="A22" s="28"/>
      <c r="B22" s="29"/>
      <c r="C22" s="117" t="s">
        <v>35</v>
      </c>
      <c r="D22" s="118"/>
      <c r="E22" s="118"/>
      <c r="F22" s="118"/>
      <c r="G22" s="119"/>
      <c r="H22" s="30"/>
      <c r="I22" s="117" t="s">
        <v>36</v>
      </c>
      <c r="J22" s="118"/>
      <c r="K22" s="118"/>
      <c r="L22" s="118"/>
      <c r="M22" s="119"/>
      <c r="N22" s="30"/>
      <c r="O22" s="31"/>
      <c r="P22" s="32"/>
      <c r="Q22" s="33"/>
      <c r="R22" s="34"/>
      <c r="S22" s="35"/>
      <c r="T22" s="1"/>
      <c r="U22" s="1"/>
    </row>
    <row r="23" spans="1:21" ht="15" x14ac:dyDescent="0.25">
      <c r="A23" s="37" t="s">
        <v>37</v>
      </c>
      <c r="B23" s="38" t="s">
        <v>38</v>
      </c>
      <c r="C23" s="39" t="str">
        <f>CONCATENATE("fG",RIGHT(LEFT(G23,2),1),",")</f>
        <v>fG3,</v>
      </c>
      <c r="D23" s="40" t="s">
        <v>39</v>
      </c>
      <c r="E23" s="41" t="s">
        <v>40</v>
      </c>
      <c r="F23" s="40" t="s">
        <v>41</v>
      </c>
      <c r="G23" s="42" t="s">
        <v>42</v>
      </c>
      <c r="H23" s="20"/>
      <c r="I23" s="39" t="str">
        <f>CONCATENATE("fG",RIGHT(LEFT(M23,2),1),",")</f>
        <v>fG4,</v>
      </c>
      <c r="J23" s="40" t="s">
        <v>43</v>
      </c>
      <c r="K23" s="41" t="s">
        <v>44</v>
      </c>
      <c r="L23" s="40" t="s">
        <v>45</v>
      </c>
      <c r="M23" s="42" t="s">
        <v>46</v>
      </c>
      <c r="N23" s="43"/>
      <c r="O23" s="44" t="s">
        <v>47</v>
      </c>
      <c r="P23" s="39" t="s">
        <v>48</v>
      </c>
      <c r="Q23" s="45" t="str">
        <f>IF(Q24="м.куб","dV","dM")</f>
        <v>dM</v>
      </c>
      <c r="R23" s="42" t="s">
        <v>49</v>
      </c>
      <c r="S23" s="44" t="s">
        <v>50</v>
      </c>
      <c r="T23" s="1"/>
      <c r="U23" s="1"/>
    </row>
    <row r="24" spans="1:21" ht="15.75" thickBot="1" x14ac:dyDescent="0.3">
      <c r="A24" s="46"/>
      <c r="B24" s="47"/>
      <c r="C24" s="48" t="s">
        <v>51</v>
      </c>
      <c r="D24" s="49" t="s">
        <v>52</v>
      </c>
      <c r="E24" s="50" t="s">
        <v>53</v>
      </c>
      <c r="F24" s="49" t="s">
        <v>54</v>
      </c>
      <c r="G24" s="51" t="s">
        <v>55</v>
      </c>
      <c r="H24" s="52" t="s">
        <v>56</v>
      </c>
      <c r="I24" s="48" t="s">
        <v>51</v>
      </c>
      <c r="J24" s="49" t="s">
        <v>52</v>
      </c>
      <c r="K24" s="50" t="s">
        <v>53</v>
      </c>
      <c r="L24" s="49" t="s">
        <v>54</v>
      </c>
      <c r="M24" s="51" t="s">
        <v>55</v>
      </c>
      <c r="N24" s="53" t="s">
        <v>57</v>
      </c>
      <c r="O24" s="54" t="s">
        <v>58</v>
      </c>
      <c r="P24" s="48" t="s">
        <v>59</v>
      </c>
      <c r="Q24" s="55" t="str">
        <f>F24</f>
        <v/>
      </c>
      <c r="R24" s="56" t="s">
        <v>55</v>
      </c>
      <c r="S24" s="54" t="s">
        <v>60</v>
      </c>
      <c r="T24" s="1"/>
      <c r="U24" s="1"/>
    </row>
    <row r="25" spans="1:21" ht="15" x14ac:dyDescent="0.25">
      <c r="A25" s="58" t="s">
        <v>61</v>
      </c>
      <c r="B25" s="59">
        <v>24</v>
      </c>
      <c r="C25" s="60" t="s">
        <v>62</v>
      </c>
      <c r="D25" s="61">
        <v>63.8889350891113</v>
      </c>
      <c r="E25" s="61">
        <v>5.5</v>
      </c>
      <c r="F25" s="62">
        <v>4.91180419921875</v>
      </c>
      <c r="G25" s="63">
        <v>5.0040283203125</v>
      </c>
      <c r="H25" s="64"/>
      <c r="I25" s="65" t="s">
        <v>62</v>
      </c>
      <c r="J25" s="61">
        <v>60.320564270019503</v>
      </c>
      <c r="K25" s="61">
        <v>4.2001199722290004</v>
      </c>
      <c r="L25" s="62">
        <v>4.76885986328125</v>
      </c>
      <c r="M25" s="66">
        <v>4.8495788574218803</v>
      </c>
      <c r="N25" s="67"/>
      <c r="O25" s="68" t="s">
        <v>62</v>
      </c>
      <c r="P25" s="69">
        <f t="shared" ref="P25:P88" si="0">IF(OR(D25="",D25="-",J25="",J25="-"),"",D25-J25)</f>
        <v>3.5683708190917969</v>
      </c>
      <c r="Q25" s="70">
        <v>0.1429443359375</v>
      </c>
      <c r="R25" s="70">
        <v>0.154449462890625</v>
      </c>
      <c r="S25" s="71">
        <v>2.6307106018066399E-2</v>
      </c>
      <c r="T25" s="1"/>
      <c r="U25" s="1"/>
    </row>
    <row r="26" spans="1:21" ht="15" x14ac:dyDescent="0.25">
      <c r="A26" s="58" t="s">
        <v>63</v>
      </c>
      <c r="B26" s="59">
        <v>24</v>
      </c>
      <c r="C26" s="60" t="s">
        <v>62</v>
      </c>
      <c r="D26" s="61">
        <v>63.904094696044901</v>
      </c>
      <c r="E26" s="61">
        <v>5.5</v>
      </c>
      <c r="F26" s="62">
        <v>4.73297119140625</v>
      </c>
      <c r="G26" s="63">
        <v>4.82183837890625</v>
      </c>
      <c r="H26" s="64"/>
      <c r="I26" s="65" t="s">
        <v>62</v>
      </c>
      <c r="J26" s="61">
        <v>60.409015655517599</v>
      </c>
      <c r="K26" s="61">
        <v>4.2001137733459499</v>
      </c>
      <c r="L26" s="62">
        <v>4.5924377441406303</v>
      </c>
      <c r="M26" s="66">
        <v>4.6705017089843803</v>
      </c>
      <c r="N26" s="67"/>
      <c r="O26" s="68" t="s">
        <v>62</v>
      </c>
      <c r="P26" s="69">
        <f t="shared" si="0"/>
        <v>3.4950790405273011</v>
      </c>
      <c r="Q26" s="70">
        <v>0.140533447265625</v>
      </c>
      <c r="R26" s="70">
        <v>0.151336669921875</v>
      </c>
      <c r="S26" s="71">
        <v>2.5158405303955099E-2</v>
      </c>
      <c r="T26" s="1"/>
      <c r="U26" s="1"/>
    </row>
    <row r="27" spans="1:21" ht="15" x14ac:dyDescent="0.25">
      <c r="A27" s="58" t="s">
        <v>64</v>
      </c>
      <c r="B27" s="59">
        <v>24</v>
      </c>
      <c r="C27" s="60" t="s">
        <v>62</v>
      </c>
      <c r="D27" s="61">
        <v>64.014122009277301</v>
      </c>
      <c r="E27" s="61">
        <v>5.5</v>
      </c>
      <c r="F27" s="62">
        <v>4.755615234375</v>
      </c>
      <c r="G27" s="63">
        <v>4.8453369140625</v>
      </c>
      <c r="H27" s="64"/>
      <c r="I27" s="65" t="s">
        <v>62</v>
      </c>
      <c r="J27" s="61">
        <v>60.499565124511697</v>
      </c>
      <c r="K27" s="61">
        <v>4.2001161575317401</v>
      </c>
      <c r="L27" s="62">
        <v>4.5855407714843803</v>
      </c>
      <c r="M27" s="66">
        <v>4.66357421875</v>
      </c>
      <c r="N27" s="67"/>
      <c r="O27" s="68" t="s">
        <v>62</v>
      </c>
      <c r="P27" s="69">
        <f t="shared" si="0"/>
        <v>3.5145568847656037</v>
      </c>
      <c r="Q27" s="70">
        <v>0.170074462890625</v>
      </c>
      <c r="R27" s="70">
        <v>0.1817626953125</v>
      </c>
      <c r="S27" s="71">
        <v>2.71410942077637E-2</v>
      </c>
      <c r="T27" s="1"/>
      <c r="U27" s="1"/>
    </row>
    <row r="28" spans="1:21" ht="15" x14ac:dyDescent="0.25">
      <c r="A28" s="58" t="s">
        <v>65</v>
      </c>
      <c r="B28" s="59">
        <v>24</v>
      </c>
      <c r="C28" s="60" t="s">
        <v>62</v>
      </c>
      <c r="D28" s="61">
        <v>63.890518188476598</v>
      </c>
      <c r="E28" s="61">
        <v>5.5</v>
      </c>
      <c r="F28" s="62">
        <v>5.2281494140625</v>
      </c>
      <c r="G28" s="63">
        <v>5.3265380859375</v>
      </c>
      <c r="H28" s="64"/>
      <c r="I28" s="65" t="s">
        <v>62</v>
      </c>
      <c r="J28" s="61">
        <v>60.312496185302699</v>
      </c>
      <c r="K28" s="61">
        <v>4.2001233100891104</v>
      </c>
      <c r="L28" s="62">
        <v>5.0673522949218803</v>
      </c>
      <c r="M28" s="66">
        <v>5.1533203125</v>
      </c>
      <c r="N28" s="67"/>
      <c r="O28" s="68" t="s">
        <v>62</v>
      </c>
      <c r="P28" s="69">
        <f t="shared" si="0"/>
        <v>3.5780220031738992</v>
      </c>
      <c r="Q28" s="70">
        <v>0.160797119140625</v>
      </c>
      <c r="R28" s="70">
        <v>0.1732177734375</v>
      </c>
      <c r="S28" s="71">
        <v>2.8587818145752002E-2</v>
      </c>
      <c r="T28" s="1"/>
      <c r="U28" s="1"/>
    </row>
    <row r="29" spans="1:21" ht="15" x14ac:dyDescent="0.25">
      <c r="A29" s="58" t="s">
        <v>66</v>
      </c>
      <c r="B29" s="59">
        <v>24</v>
      </c>
      <c r="C29" s="60" t="s">
        <v>62</v>
      </c>
      <c r="D29" s="61">
        <v>63.879581451416001</v>
      </c>
      <c r="E29" s="61">
        <v>5.5</v>
      </c>
      <c r="F29" s="62">
        <v>5.2786865234375</v>
      </c>
      <c r="G29" s="63">
        <v>5.37799072265625</v>
      </c>
      <c r="H29" s="64"/>
      <c r="I29" s="65" t="s">
        <v>62</v>
      </c>
      <c r="J29" s="61">
        <v>60.213668823242202</v>
      </c>
      <c r="K29" s="61">
        <v>4.2001266479492196</v>
      </c>
      <c r="L29" s="62">
        <v>5.15106201171875</v>
      </c>
      <c r="M29" s="66">
        <v>5.238037109375</v>
      </c>
      <c r="N29" s="67"/>
      <c r="O29" s="68" t="s">
        <v>62</v>
      </c>
      <c r="P29" s="69">
        <f t="shared" si="0"/>
        <v>3.6659126281737997</v>
      </c>
      <c r="Q29" s="70">
        <v>0.12762451171875</v>
      </c>
      <c r="R29" s="70">
        <v>0.13995361328125</v>
      </c>
      <c r="S29" s="71">
        <v>2.7195930480957E-2</v>
      </c>
      <c r="T29" s="1"/>
      <c r="U29" s="1"/>
    </row>
    <row r="30" spans="1:21" ht="15" x14ac:dyDescent="0.25">
      <c r="A30" s="58" t="s">
        <v>67</v>
      </c>
      <c r="B30" s="59">
        <v>24</v>
      </c>
      <c r="C30" s="60" t="s">
        <v>62</v>
      </c>
      <c r="D30" s="61">
        <v>63.851657867431598</v>
      </c>
      <c r="E30" s="61">
        <v>5.5</v>
      </c>
      <c r="F30" s="62">
        <v>3.76861572265625</v>
      </c>
      <c r="G30" s="63">
        <v>3.8392333984375</v>
      </c>
      <c r="H30" s="64"/>
      <c r="I30" s="65" t="s">
        <v>62</v>
      </c>
      <c r="J30" s="61">
        <v>60.33544921875</v>
      </c>
      <c r="K30" s="61">
        <v>4.2001080513000497</v>
      </c>
      <c r="L30" s="62">
        <v>3.72174072265625</v>
      </c>
      <c r="M30" s="66">
        <v>3.78497314453125</v>
      </c>
      <c r="N30" s="67"/>
      <c r="O30" s="68" t="s">
        <v>62</v>
      </c>
      <c r="P30" s="69">
        <f t="shared" si="0"/>
        <v>3.516208648681598</v>
      </c>
      <c r="Q30" s="70">
        <v>4.6875E-2</v>
      </c>
      <c r="R30" s="70">
        <v>5.426025390625E-2</v>
      </c>
      <c r="S30" s="71">
        <v>1.61890983581543E-2</v>
      </c>
      <c r="T30" s="1"/>
      <c r="U30" s="1"/>
    </row>
    <row r="31" spans="1:21" ht="15" x14ac:dyDescent="0.25">
      <c r="A31" s="58" t="s">
        <v>68</v>
      </c>
      <c r="B31" s="59">
        <v>24</v>
      </c>
      <c r="C31" s="60" t="s">
        <v>62</v>
      </c>
      <c r="D31" s="61">
        <v>63.879615783691399</v>
      </c>
      <c r="E31" s="61">
        <v>5.5</v>
      </c>
      <c r="F31" s="62">
        <v>4.84698486328125</v>
      </c>
      <c r="G31" s="63">
        <v>4.9381103515625</v>
      </c>
      <c r="H31" s="64"/>
      <c r="I31" s="65" t="s">
        <v>62</v>
      </c>
      <c r="J31" s="61">
        <v>60.365959167480497</v>
      </c>
      <c r="K31" s="61">
        <v>4.2001204490661603</v>
      </c>
      <c r="L31" s="62">
        <v>4.7529296875</v>
      </c>
      <c r="M31" s="66">
        <v>4.83380126953125</v>
      </c>
      <c r="N31" s="67"/>
      <c r="O31" s="68" t="s">
        <v>62</v>
      </c>
      <c r="P31" s="69">
        <f t="shared" si="0"/>
        <v>3.513656616210902</v>
      </c>
      <c r="Q31" s="70">
        <v>9.405517578125E-2</v>
      </c>
      <c r="R31" s="70">
        <v>0.10430908203125</v>
      </c>
      <c r="S31" s="71">
        <v>2.28619575500488E-2</v>
      </c>
      <c r="T31" s="1"/>
      <c r="U31" s="1"/>
    </row>
    <row r="32" spans="1:21" ht="15" x14ac:dyDescent="0.25">
      <c r="A32" s="58" t="s">
        <v>69</v>
      </c>
      <c r="B32" s="59">
        <v>24</v>
      </c>
      <c r="C32" s="60" t="s">
        <v>62</v>
      </c>
      <c r="D32" s="61">
        <v>63.907154083252003</v>
      </c>
      <c r="E32" s="61">
        <v>5.5</v>
      </c>
      <c r="F32" s="62">
        <v>4.472900390625</v>
      </c>
      <c r="G32" s="63">
        <v>4.55694580078125</v>
      </c>
      <c r="H32" s="64"/>
      <c r="I32" s="65" t="s">
        <v>62</v>
      </c>
      <c r="J32" s="61">
        <v>60.4856147766113</v>
      </c>
      <c r="K32" s="61">
        <v>4.2001090049743697</v>
      </c>
      <c r="L32" s="62">
        <v>4.28125</v>
      </c>
      <c r="M32" s="66">
        <v>4.3541259765625</v>
      </c>
      <c r="N32" s="67"/>
      <c r="O32" s="68" t="s">
        <v>62</v>
      </c>
      <c r="P32" s="69">
        <f t="shared" si="0"/>
        <v>3.4215393066407032</v>
      </c>
      <c r="Q32" s="70">
        <v>0.191650390625</v>
      </c>
      <c r="R32" s="70">
        <v>0.20281982421875</v>
      </c>
      <c r="S32" s="71">
        <v>2.7008056640625E-2</v>
      </c>
      <c r="T32" s="1"/>
      <c r="U32" s="1"/>
    </row>
    <row r="33" spans="1:21" ht="15" x14ac:dyDescent="0.25">
      <c r="A33" s="58" t="s">
        <v>70</v>
      </c>
      <c r="B33" s="59">
        <v>24</v>
      </c>
      <c r="C33" s="60" t="s">
        <v>62</v>
      </c>
      <c r="D33" s="61">
        <v>63.900753021240199</v>
      </c>
      <c r="E33" s="61">
        <v>5.5</v>
      </c>
      <c r="F33" s="62">
        <v>4.39495849609375</v>
      </c>
      <c r="G33" s="63">
        <v>4.47760009765625</v>
      </c>
      <c r="H33" s="64"/>
      <c r="I33" s="65" t="s">
        <v>62</v>
      </c>
      <c r="J33" s="61">
        <v>60.433639526367202</v>
      </c>
      <c r="K33" s="61">
        <v>4.2001075744628897</v>
      </c>
      <c r="L33" s="62">
        <v>4.23590087890625</v>
      </c>
      <c r="M33" s="66">
        <v>4.30810546875</v>
      </c>
      <c r="N33" s="67"/>
      <c r="O33" s="68" t="s">
        <v>62</v>
      </c>
      <c r="P33" s="69">
        <f t="shared" si="0"/>
        <v>3.4671134948729971</v>
      </c>
      <c r="Q33" s="70">
        <v>0.1590576171875</v>
      </c>
      <c r="R33" s="70">
        <v>0.16949462890625</v>
      </c>
      <c r="S33" s="71">
        <v>2.5002479553222701E-2</v>
      </c>
      <c r="T33" s="1"/>
      <c r="U33" s="1"/>
    </row>
    <row r="34" spans="1:21" ht="15" x14ac:dyDescent="0.25">
      <c r="A34" s="58" t="s">
        <v>71</v>
      </c>
      <c r="B34" s="59">
        <v>24</v>
      </c>
      <c r="C34" s="60" t="s">
        <v>62</v>
      </c>
      <c r="D34" s="61">
        <v>63.910114288330099</v>
      </c>
      <c r="E34" s="61">
        <v>5.5</v>
      </c>
      <c r="F34" s="62">
        <v>4.40277099609375</v>
      </c>
      <c r="G34" s="63">
        <v>4.485595703125</v>
      </c>
      <c r="H34" s="64"/>
      <c r="I34" s="65" t="s">
        <v>62</v>
      </c>
      <c r="J34" s="61">
        <v>60.514801025390597</v>
      </c>
      <c r="K34" s="61">
        <v>4.2001075744628897</v>
      </c>
      <c r="L34" s="62">
        <v>4.25592041015625</v>
      </c>
      <c r="M34" s="66">
        <v>4.32843017578125</v>
      </c>
      <c r="N34" s="67"/>
      <c r="O34" s="68" t="s">
        <v>62</v>
      </c>
      <c r="P34" s="69">
        <f t="shared" si="0"/>
        <v>3.3953132629395029</v>
      </c>
      <c r="Q34" s="70">
        <v>0.1468505859375</v>
      </c>
      <c r="R34" s="70">
        <v>0.15716552734375</v>
      </c>
      <c r="S34" s="71">
        <v>2.3988246917724599E-2</v>
      </c>
      <c r="T34" s="1"/>
      <c r="U34" s="1"/>
    </row>
    <row r="35" spans="1:21" ht="15" x14ac:dyDescent="0.25">
      <c r="A35" s="58" t="s">
        <v>72</v>
      </c>
      <c r="B35" s="59">
        <v>24</v>
      </c>
      <c r="C35" s="60" t="s">
        <v>62</v>
      </c>
      <c r="D35" s="61">
        <v>63.902748107910199</v>
      </c>
      <c r="E35" s="61">
        <v>5.5</v>
      </c>
      <c r="F35" s="62">
        <v>4.6231689453125</v>
      </c>
      <c r="G35" s="63">
        <v>4.70989990234375</v>
      </c>
      <c r="H35" s="64"/>
      <c r="I35" s="65" t="s">
        <v>62</v>
      </c>
      <c r="J35" s="61">
        <v>60.464691162109403</v>
      </c>
      <c r="K35" s="61">
        <v>4.2001142501831099</v>
      </c>
      <c r="L35" s="62">
        <v>4.5308837890625</v>
      </c>
      <c r="M35" s="66">
        <v>4.6080322265625</v>
      </c>
      <c r="N35" s="67"/>
      <c r="O35" s="68" t="s">
        <v>62</v>
      </c>
      <c r="P35" s="69">
        <f t="shared" si="0"/>
        <v>3.4380569458007955</v>
      </c>
      <c r="Q35" s="70">
        <v>9.228515625E-2</v>
      </c>
      <c r="R35" s="70">
        <v>0.10186767578125</v>
      </c>
      <c r="S35" s="71">
        <v>2.1598815917968799E-2</v>
      </c>
      <c r="T35" s="1"/>
      <c r="U35" s="1"/>
    </row>
    <row r="36" spans="1:21" ht="15" x14ac:dyDescent="0.25">
      <c r="A36" s="58" t="s">
        <v>73</v>
      </c>
      <c r="B36" s="59">
        <v>24</v>
      </c>
      <c r="C36" s="60" t="s">
        <v>62</v>
      </c>
      <c r="D36" s="61">
        <v>63.880020141601598</v>
      </c>
      <c r="E36" s="61">
        <v>5.5</v>
      </c>
      <c r="F36" s="62">
        <v>4.869384765625</v>
      </c>
      <c r="G36" s="63">
        <v>4.9608154296875</v>
      </c>
      <c r="H36" s="64"/>
      <c r="I36" s="65" t="s">
        <v>62</v>
      </c>
      <c r="J36" s="61">
        <v>60.428646087646499</v>
      </c>
      <c r="K36" s="61">
        <v>4.2001175880432102</v>
      </c>
      <c r="L36" s="62">
        <v>4.73455810546875</v>
      </c>
      <c r="M36" s="66">
        <v>4.814697265625</v>
      </c>
      <c r="N36" s="67"/>
      <c r="O36" s="68" t="s">
        <v>62</v>
      </c>
      <c r="P36" s="69">
        <f t="shared" si="0"/>
        <v>3.4513740539550994</v>
      </c>
      <c r="Q36" s="70">
        <v>0.13482666015625</v>
      </c>
      <c r="R36" s="70">
        <v>0.1461181640625</v>
      </c>
      <c r="S36" s="71">
        <v>2.5084495544433601E-2</v>
      </c>
      <c r="T36" s="1"/>
      <c r="U36" s="1"/>
    </row>
    <row r="37" spans="1:21" ht="15" x14ac:dyDescent="0.25">
      <c r="A37" s="58" t="s">
        <v>74</v>
      </c>
      <c r="B37" s="59">
        <v>24</v>
      </c>
      <c r="C37" s="60" t="s">
        <v>62</v>
      </c>
      <c r="D37" s="61">
        <v>63.637454986572301</v>
      </c>
      <c r="E37" s="61">
        <v>5.5</v>
      </c>
      <c r="F37" s="62">
        <v>3.16766357421875</v>
      </c>
      <c r="G37" s="63">
        <v>3.22686767578125</v>
      </c>
      <c r="H37" s="64"/>
      <c r="I37" s="65" t="s">
        <v>62</v>
      </c>
      <c r="J37" s="61">
        <v>59.953945159912102</v>
      </c>
      <c r="K37" s="61">
        <v>4.2001276016235396</v>
      </c>
      <c r="L37" s="62">
        <v>3.0087890625</v>
      </c>
      <c r="M37" s="66">
        <v>3.0592041015625</v>
      </c>
      <c r="N37" s="67"/>
      <c r="O37" s="68" t="s">
        <v>62</v>
      </c>
      <c r="P37" s="69">
        <f t="shared" si="0"/>
        <v>3.6835098266601989</v>
      </c>
      <c r="Q37" s="70">
        <v>0.15887451171875</v>
      </c>
      <c r="R37" s="70">
        <v>0.16766357421875</v>
      </c>
      <c r="S37" s="71">
        <v>2.1306991577148399E-2</v>
      </c>
      <c r="T37" s="1"/>
      <c r="U37" s="1"/>
    </row>
    <row r="38" spans="1:21" ht="15" x14ac:dyDescent="0.25">
      <c r="A38" s="58" t="s">
        <v>75</v>
      </c>
      <c r="B38" s="59">
        <v>24</v>
      </c>
      <c r="C38" s="60" t="s">
        <v>62</v>
      </c>
      <c r="D38" s="61">
        <v>60.109764099121101</v>
      </c>
      <c r="E38" s="61">
        <v>5.5</v>
      </c>
      <c r="F38" s="62">
        <v>0.45880126953125</v>
      </c>
      <c r="G38" s="63">
        <v>0.4664306640625</v>
      </c>
      <c r="H38" s="64"/>
      <c r="I38" s="65" t="s">
        <v>62</v>
      </c>
      <c r="J38" s="61">
        <v>29.1419792175293</v>
      </c>
      <c r="K38" s="61">
        <v>4.2000856399536097</v>
      </c>
      <c r="L38" s="62">
        <v>8.55712890625E-2</v>
      </c>
      <c r="M38" s="66">
        <v>8.60595703125E-2</v>
      </c>
      <c r="N38" s="67"/>
      <c r="O38" s="68" t="s">
        <v>62</v>
      </c>
      <c r="P38" s="69">
        <f t="shared" si="0"/>
        <v>30.9677848815918</v>
      </c>
      <c r="Q38" s="70">
        <v>0.37322998046875</v>
      </c>
      <c r="R38" s="70">
        <v>0.38037109375</v>
      </c>
      <c r="S38" s="71">
        <v>2.5082588195800799E-2</v>
      </c>
      <c r="T38" s="1"/>
      <c r="U38" s="1"/>
    </row>
    <row r="39" spans="1:21" ht="15" x14ac:dyDescent="0.25">
      <c r="A39" s="58" t="s">
        <v>76</v>
      </c>
      <c r="B39" s="59">
        <v>24</v>
      </c>
      <c r="C39" s="60" t="s">
        <v>62</v>
      </c>
      <c r="D39" s="61">
        <v>57.9445190429688</v>
      </c>
      <c r="E39" s="61">
        <v>5.5</v>
      </c>
      <c r="F39" s="62">
        <v>0.33831787109375</v>
      </c>
      <c r="G39" s="63">
        <v>0.34375</v>
      </c>
      <c r="H39" s="64"/>
      <c r="I39" s="65" t="s">
        <v>62</v>
      </c>
      <c r="J39" s="61">
        <v>24.4846515655518</v>
      </c>
      <c r="K39" s="61">
        <v>4.20013380050659</v>
      </c>
      <c r="L39" s="62">
        <v>0.1214599609375</v>
      </c>
      <c r="M39" s="66">
        <v>0.1220703125</v>
      </c>
      <c r="N39" s="67"/>
      <c r="O39" s="68" t="s">
        <v>62</v>
      </c>
      <c r="P39" s="69">
        <f t="shared" si="0"/>
        <v>33.459867477416999</v>
      </c>
      <c r="Q39" s="70">
        <v>0.21685791015625</v>
      </c>
      <c r="R39" s="70">
        <v>0.2216796875</v>
      </c>
      <c r="S39" s="71">
        <v>1.66277885437012E-2</v>
      </c>
      <c r="T39" s="1"/>
      <c r="U39" s="1"/>
    </row>
    <row r="40" spans="1:21" ht="15" x14ac:dyDescent="0.25">
      <c r="A40" s="58" t="s">
        <v>77</v>
      </c>
      <c r="B40" s="59">
        <v>24</v>
      </c>
      <c r="C40" s="60" t="s">
        <v>62</v>
      </c>
      <c r="D40" s="61">
        <v>57.9463500976563</v>
      </c>
      <c r="E40" s="61">
        <v>5.5</v>
      </c>
      <c r="F40" s="62">
        <v>0.33538818359375</v>
      </c>
      <c r="G40" s="63">
        <v>0.3406982421875</v>
      </c>
      <c r="H40" s="64"/>
      <c r="I40" s="65" t="s">
        <v>62</v>
      </c>
      <c r="J40" s="61">
        <v>24.918596267700199</v>
      </c>
      <c r="K40" s="61">
        <v>4.20013380050659</v>
      </c>
      <c r="L40" s="62">
        <v>0.13409423828125</v>
      </c>
      <c r="M40" s="66">
        <v>0.13446044921875</v>
      </c>
      <c r="N40" s="67"/>
      <c r="O40" s="68" t="s">
        <v>62</v>
      </c>
      <c r="P40" s="69">
        <f t="shared" si="0"/>
        <v>33.027753829956097</v>
      </c>
      <c r="Q40" s="70">
        <v>0.2012939453125</v>
      </c>
      <c r="R40" s="70">
        <v>0.20623779296875</v>
      </c>
      <c r="S40" s="71">
        <v>1.6106128692627002E-2</v>
      </c>
      <c r="T40" s="1"/>
      <c r="U40" s="1"/>
    </row>
    <row r="41" spans="1:21" ht="15" x14ac:dyDescent="0.25">
      <c r="A41" s="58" t="s">
        <v>78</v>
      </c>
      <c r="B41" s="59">
        <v>24</v>
      </c>
      <c r="C41" s="60" t="s">
        <v>62</v>
      </c>
      <c r="D41" s="61">
        <v>57.261032104492202</v>
      </c>
      <c r="E41" s="61">
        <v>5.5</v>
      </c>
      <c r="F41" s="62">
        <v>0.28753662109375</v>
      </c>
      <c r="G41" s="63">
        <v>0.29217529296875</v>
      </c>
      <c r="H41" s="64"/>
      <c r="I41" s="65" t="s">
        <v>62</v>
      </c>
      <c r="J41" s="61">
        <v>26.149896621704102</v>
      </c>
      <c r="K41" s="61">
        <v>4.20013380050659</v>
      </c>
      <c r="L41" s="62">
        <v>0.113037109375</v>
      </c>
      <c r="M41" s="66">
        <v>0.11376953125</v>
      </c>
      <c r="N41" s="67"/>
      <c r="O41" s="68" t="s">
        <v>62</v>
      </c>
      <c r="P41" s="69">
        <f t="shared" si="0"/>
        <v>31.1111354827881</v>
      </c>
      <c r="Q41" s="70">
        <v>0.17449951171875</v>
      </c>
      <c r="R41" s="70">
        <v>0.17840576171875</v>
      </c>
      <c r="S41" s="71">
        <v>1.35173797607422E-2</v>
      </c>
      <c r="T41" s="1"/>
      <c r="U41" s="1"/>
    </row>
    <row r="42" spans="1:21" ht="15" x14ac:dyDescent="0.25">
      <c r="A42" s="58" t="s">
        <v>79</v>
      </c>
      <c r="B42" s="59">
        <v>24</v>
      </c>
      <c r="C42" s="60" t="s">
        <v>62</v>
      </c>
      <c r="D42" s="61">
        <v>57.191146850585902</v>
      </c>
      <c r="E42" s="61">
        <v>5.5</v>
      </c>
      <c r="F42" s="62">
        <v>0.2823486328125</v>
      </c>
      <c r="G42" s="63">
        <v>0.286865234375</v>
      </c>
      <c r="H42" s="64"/>
      <c r="I42" s="65" t="s">
        <v>62</v>
      </c>
      <c r="J42" s="61">
        <v>26.247491836547901</v>
      </c>
      <c r="K42" s="61">
        <v>4.20013380050659</v>
      </c>
      <c r="L42" s="62">
        <v>0.1273193359375</v>
      </c>
      <c r="M42" s="66">
        <v>0.1280517578125</v>
      </c>
      <c r="N42" s="67"/>
      <c r="O42" s="68" t="s">
        <v>62</v>
      </c>
      <c r="P42" s="69">
        <f t="shared" si="0"/>
        <v>30.943655014038001</v>
      </c>
      <c r="Q42" s="70">
        <v>0.155029296875</v>
      </c>
      <c r="R42" s="70">
        <v>0.1588134765625</v>
      </c>
      <c r="S42" s="71">
        <v>1.2796401977539101E-2</v>
      </c>
      <c r="T42" s="1"/>
      <c r="U42" s="1"/>
    </row>
    <row r="43" spans="1:21" ht="15" x14ac:dyDescent="0.25">
      <c r="A43" s="58" t="s">
        <v>80</v>
      </c>
      <c r="B43" s="59">
        <v>24</v>
      </c>
      <c r="C43" s="60" t="s">
        <v>62</v>
      </c>
      <c r="D43" s="61">
        <v>57.5006103515625</v>
      </c>
      <c r="E43" s="61">
        <v>5.5</v>
      </c>
      <c r="F43" s="62">
        <v>0.30328369140625</v>
      </c>
      <c r="G43" s="63">
        <v>0.30816650390625</v>
      </c>
      <c r="H43" s="64"/>
      <c r="I43" s="65" t="s">
        <v>62</v>
      </c>
      <c r="J43" s="61">
        <v>25.6759948730469</v>
      </c>
      <c r="K43" s="61">
        <v>4.20013332366943</v>
      </c>
      <c r="L43" s="62">
        <v>0.12359619140625</v>
      </c>
      <c r="M43" s="66">
        <v>0.1240234375</v>
      </c>
      <c r="N43" s="67"/>
      <c r="O43" s="68" t="s">
        <v>62</v>
      </c>
      <c r="P43" s="69">
        <f t="shared" si="0"/>
        <v>31.8246154785156</v>
      </c>
      <c r="Q43" s="70">
        <v>0.1796875</v>
      </c>
      <c r="R43" s="70">
        <v>0.18414306640625</v>
      </c>
      <c r="S43" s="71">
        <v>1.4268398284912101E-2</v>
      </c>
      <c r="T43" s="1"/>
      <c r="U43" s="1"/>
    </row>
    <row r="44" spans="1:21" ht="15" x14ac:dyDescent="0.25">
      <c r="A44" s="58" t="s">
        <v>81</v>
      </c>
      <c r="B44" s="59">
        <v>24</v>
      </c>
      <c r="C44" s="60" t="s">
        <v>62</v>
      </c>
      <c r="D44" s="61">
        <v>57.805133819580099</v>
      </c>
      <c r="E44" s="61">
        <v>5.5</v>
      </c>
      <c r="F44" s="62">
        <v>0.273681640625</v>
      </c>
      <c r="G44" s="63">
        <v>0.27801513671875</v>
      </c>
      <c r="H44" s="64"/>
      <c r="I44" s="65" t="s">
        <v>62</v>
      </c>
      <c r="J44" s="61">
        <v>26.353267669677699</v>
      </c>
      <c r="K44" s="61">
        <v>4.20013380050659</v>
      </c>
      <c r="L44" s="62">
        <v>0.104736328125</v>
      </c>
      <c r="M44" s="66">
        <v>0.10528564453125</v>
      </c>
      <c r="N44" s="67"/>
      <c r="O44" s="68" t="s">
        <v>62</v>
      </c>
      <c r="P44" s="69">
        <f t="shared" si="0"/>
        <v>31.451866149902401</v>
      </c>
      <c r="Q44" s="70">
        <v>0.1689453125</v>
      </c>
      <c r="R44" s="70">
        <v>0.1727294921875</v>
      </c>
      <c r="S44" s="71">
        <v>1.30620002746582E-2</v>
      </c>
      <c r="T44" s="1"/>
      <c r="U44" s="1"/>
    </row>
    <row r="45" spans="1:21" ht="15" x14ac:dyDescent="0.25">
      <c r="A45" s="58" t="s">
        <v>82</v>
      </c>
      <c r="B45" s="59">
        <v>24</v>
      </c>
      <c r="C45" s="60" t="s">
        <v>62</v>
      </c>
      <c r="D45" s="61">
        <v>59.8142280578613</v>
      </c>
      <c r="E45" s="61">
        <v>5.5</v>
      </c>
      <c r="F45" s="62">
        <v>0.42999267578125</v>
      </c>
      <c r="G45" s="63">
        <v>0.43701171875</v>
      </c>
      <c r="H45" s="64"/>
      <c r="I45" s="65" t="s">
        <v>62</v>
      </c>
      <c r="J45" s="61">
        <v>26.620235443115199</v>
      </c>
      <c r="K45" s="61">
        <v>4.20013380050659</v>
      </c>
      <c r="L45" s="62">
        <v>0.1075439453125</v>
      </c>
      <c r="M45" s="66">
        <v>0.10809326171875</v>
      </c>
      <c r="N45" s="67"/>
      <c r="O45" s="68" t="s">
        <v>62</v>
      </c>
      <c r="P45" s="69">
        <f t="shared" si="0"/>
        <v>33.193992614746101</v>
      </c>
      <c r="Q45" s="70">
        <v>0.32244873046875</v>
      </c>
      <c r="R45" s="70">
        <v>0.32891845703125</v>
      </c>
      <c r="S45" s="71">
        <v>2.2864818572997998E-2</v>
      </c>
      <c r="T45" s="1"/>
      <c r="U45" s="1"/>
    </row>
    <row r="46" spans="1:21" ht="15" x14ac:dyDescent="0.25">
      <c r="A46" s="58" t="s">
        <v>83</v>
      </c>
      <c r="B46" s="59">
        <v>24</v>
      </c>
      <c r="C46" s="60" t="s">
        <v>62</v>
      </c>
      <c r="D46" s="61">
        <v>58.4084663391113</v>
      </c>
      <c r="E46" s="61">
        <v>5.5</v>
      </c>
      <c r="F46" s="62">
        <v>0.33746337890625</v>
      </c>
      <c r="G46" s="63">
        <v>0.34307861328125</v>
      </c>
      <c r="H46" s="64"/>
      <c r="I46" s="65" t="s">
        <v>62</v>
      </c>
      <c r="J46" s="61">
        <v>25.762449264526399</v>
      </c>
      <c r="K46" s="61">
        <v>4.20013380050659</v>
      </c>
      <c r="L46" s="62">
        <v>0.1158447265625</v>
      </c>
      <c r="M46" s="66">
        <v>0.11651611328125</v>
      </c>
      <c r="N46" s="67"/>
      <c r="O46" s="68" t="s">
        <v>62</v>
      </c>
      <c r="P46" s="69">
        <f t="shared" si="0"/>
        <v>32.646017074584904</v>
      </c>
      <c r="Q46" s="70">
        <v>0.22161865234375</v>
      </c>
      <c r="R46" s="70">
        <v>0.2265625</v>
      </c>
      <c r="S46" s="71">
        <v>1.6724586486816399E-2</v>
      </c>
      <c r="T46" s="1"/>
      <c r="U46" s="1"/>
    </row>
    <row r="47" spans="1:21" ht="15" x14ac:dyDescent="0.25">
      <c r="A47" s="58" t="s">
        <v>84</v>
      </c>
      <c r="B47" s="59">
        <v>24</v>
      </c>
      <c r="C47" s="60" t="s">
        <v>62</v>
      </c>
      <c r="D47" s="61">
        <v>55.921634674072301</v>
      </c>
      <c r="E47" s="61">
        <v>5.5</v>
      </c>
      <c r="F47" s="62">
        <v>0.2430419921875</v>
      </c>
      <c r="G47" s="63">
        <v>0.24676513671875</v>
      </c>
      <c r="H47" s="64"/>
      <c r="I47" s="65" t="s">
        <v>62</v>
      </c>
      <c r="J47" s="61">
        <v>25.5276279449463</v>
      </c>
      <c r="K47" s="61">
        <v>4.20013380050659</v>
      </c>
      <c r="L47" s="62">
        <v>0.12872314453125</v>
      </c>
      <c r="M47" s="66">
        <v>0.129150390625</v>
      </c>
      <c r="N47" s="67"/>
      <c r="O47" s="68" t="s">
        <v>62</v>
      </c>
      <c r="P47" s="69">
        <f t="shared" si="0"/>
        <v>30.394006729126001</v>
      </c>
      <c r="Q47" s="70">
        <v>0.11431884765625</v>
      </c>
      <c r="R47" s="70">
        <v>0.11761474609375</v>
      </c>
      <c r="S47" s="71">
        <v>1.03144645690918E-2</v>
      </c>
      <c r="T47" s="1"/>
      <c r="U47" s="1"/>
    </row>
    <row r="48" spans="1:21" ht="15" x14ac:dyDescent="0.25">
      <c r="A48" s="58" t="s">
        <v>85</v>
      </c>
      <c r="B48" s="59">
        <v>24</v>
      </c>
      <c r="C48" s="60" t="s">
        <v>62</v>
      </c>
      <c r="D48" s="61">
        <v>58.527915954589801</v>
      </c>
      <c r="E48" s="61">
        <v>5.5</v>
      </c>
      <c r="F48" s="62">
        <v>0.36175537109375</v>
      </c>
      <c r="G48" s="63">
        <v>0.36767578125</v>
      </c>
      <c r="H48" s="64"/>
      <c r="I48" s="65" t="s">
        <v>62</v>
      </c>
      <c r="J48" s="61">
        <v>27.293491363525401</v>
      </c>
      <c r="K48" s="61">
        <v>4.20013380050659</v>
      </c>
      <c r="L48" s="62">
        <v>0.135009765625</v>
      </c>
      <c r="M48" s="66">
        <v>0.1356201171875</v>
      </c>
      <c r="N48" s="67"/>
      <c r="O48" s="68" t="s">
        <v>62</v>
      </c>
      <c r="P48" s="69">
        <f t="shared" si="0"/>
        <v>31.2344245910644</v>
      </c>
      <c r="Q48" s="70">
        <v>0.22674560546875</v>
      </c>
      <c r="R48" s="70">
        <v>0.2320556640625</v>
      </c>
      <c r="S48" s="71">
        <v>1.7503261566162099E-2</v>
      </c>
      <c r="T48" s="1"/>
      <c r="U48" s="1"/>
    </row>
    <row r="49" spans="1:21" ht="15" x14ac:dyDescent="0.25">
      <c r="A49" s="58" t="s">
        <v>86</v>
      </c>
      <c r="B49" s="59">
        <v>24</v>
      </c>
      <c r="C49" s="60" t="s">
        <v>62</v>
      </c>
      <c r="D49" s="61">
        <v>57.050296783447301</v>
      </c>
      <c r="E49" s="61">
        <v>5.5</v>
      </c>
      <c r="F49" s="62">
        <v>0.27691650390625</v>
      </c>
      <c r="G49" s="63">
        <v>0.28131103515625</v>
      </c>
      <c r="H49" s="64"/>
      <c r="I49" s="65" t="s">
        <v>62</v>
      </c>
      <c r="J49" s="61">
        <v>25.968746185302699</v>
      </c>
      <c r="K49" s="61">
        <v>4.20013380050659</v>
      </c>
      <c r="L49" s="62">
        <v>0.1365966796875</v>
      </c>
      <c r="M49" s="66">
        <v>0.13726806640625</v>
      </c>
      <c r="N49" s="67"/>
      <c r="O49" s="68" t="s">
        <v>62</v>
      </c>
      <c r="P49" s="69">
        <f t="shared" si="0"/>
        <v>31.081550598144602</v>
      </c>
      <c r="Q49" s="70">
        <v>0.14031982421875</v>
      </c>
      <c r="R49" s="70">
        <v>0.14404296875</v>
      </c>
      <c r="S49" s="71">
        <v>1.22528076171875E-2</v>
      </c>
      <c r="T49" s="1"/>
      <c r="U49" s="1"/>
    </row>
    <row r="50" spans="1:21" ht="15" x14ac:dyDescent="0.25">
      <c r="A50" s="58" t="s">
        <v>87</v>
      </c>
      <c r="B50" s="59">
        <v>24</v>
      </c>
      <c r="C50" s="60" t="s">
        <v>62</v>
      </c>
      <c r="D50" s="61">
        <v>58.204399108886697</v>
      </c>
      <c r="E50" s="61">
        <v>5.5</v>
      </c>
      <c r="F50" s="62">
        <v>0.35595703125</v>
      </c>
      <c r="G50" s="63">
        <v>0.36151123046875</v>
      </c>
      <c r="H50" s="64"/>
      <c r="I50" s="65" t="s">
        <v>62</v>
      </c>
      <c r="J50" s="61">
        <v>27.68874168396</v>
      </c>
      <c r="K50" s="61">
        <v>4.20013380050659</v>
      </c>
      <c r="L50" s="62">
        <v>0.16021728515625</v>
      </c>
      <c r="M50" s="66">
        <v>0.16064453125</v>
      </c>
      <c r="N50" s="67"/>
      <c r="O50" s="68" t="s">
        <v>62</v>
      </c>
      <c r="P50" s="69">
        <f t="shared" si="0"/>
        <v>30.515657424926697</v>
      </c>
      <c r="Q50" s="70">
        <v>0.19573974609375</v>
      </c>
      <c r="R50" s="70">
        <v>0.20086669921875</v>
      </c>
      <c r="S50" s="71">
        <v>1.6288280487060498E-2</v>
      </c>
      <c r="T50" s="1"/>
      <c r="U50" s="1"/>
    </row>
    <row r="51" spans="1:21" ht="15" x14ac:dyDescent="0.25">
      <c r="A51" s="58" t="s">
        <v>88</v>
      </c>
      <c r="B51" s="59">
        <v>24</v>
      </c>
      <c r="C51" s="60" t="s">
        <v>62</v>
      </c>
      <c r="D51" s="61">
        <v>57.350833892822301</v>
      </c>
      <c r="E51" s="61">
        <v>5.5</v>
      </c>
      <c r="F51" s="62">
        <v>0.32183837890625</v>
      </c>
      <c r="G51" s="63">
        <v>0.3267822265625</v>
      </c>
      <c r="H51" s="64"/>
      <c r="I51" s="65" t="s">
        <v>62</v>
      </c>
      <c r="J51" s="61">
        <v>27.655656814575199</v>
      </c>
      <c r="K51" s="61">
        <v>4.20013380050659</v>
      </c>
      <c r="L51" s="62">
        <v>0.1822509765625</v>
      </c>
      <c r="M51" s="66">
        <v>0.182861328125</v>
      </c>
      <c r="N51" s="67"/>
      <c r="O51" s="68" t="s">
        <v>62</v>
      </c>
      <c r="P51" s="69">
        <f t="shared" si="0"/>
        <v>29.695177078247102</v>
      </c>
      <c r="Q51" s="70">
        <v>0.13958740234375</v>
      </c>
      <c r="R51" s="70">
        <v>0.1439208984375</v>
      </c>
      <c r="S51" s="71">
        <v>1.34201049804688E-2</v>
      </c>
      <c r="T51" s="1"/>
      <c r="U51" s="1"/>
    </row>
    <row r="52" spans="1:21" ht="15" x14ac:dyDescent="0.25">
      <c r="A52" s="58" t="s">
        <v>89</v>
      </c>
      <c r="B52" s="59">
        <v>24</v>
      </c>
      <c r="C52" s="60" t="s">
        <v>62</v>
      </c>
      <c r="D52" s="61">
        <v>58.918815612792997</v>
      </c>
      <c r="E52" s="61">
        <v>5.5</v>
      </c>
      <c r="F52" s="62">
        <v>0.4095458984375</v>
      </c>
      <c r="G52" s="63">
        <v>0.41644287109375</v>
      </c>
      <c r="H52" s="64"/>
      <c r="I52" s="65" t="s">
        <v>62</v>
      </c>
      <c r="J52" s="61">
        <v>28.980266571044901</v>
      </c>
      <c r="K52" s="61">
        <v>4.20013380050659</v>
      </c>
      <c r="L52" s="62">
        <v>0.19244384765625</v>
      </c>
      <c r="M52" s="66">
        <v>0.1934814453125</v>
      </c>
      <c r="N52" s="67"/>
      <c r="O52" s="68" t="s">
        <v>62</v>
      </c>
      <c r="P52" s="69">
        <f t="shared" si="0"/>
        <v>29.938549041748097</v>
      </c>
      <c r="Q52" s="70">
        <v>0.21710205078125</v>
      </c>
      <c r="R52" s="70">
        <v>0.22296142578125</v>
      </c>
      <c r="S52" s="71">
        <v>1.8562793731689502E-2</v>
      </c>
      <c r="T52" s="1"/>
      <c r="U52" s="1"/>
    </row>
    <row r="53" spans="1:21" ht="15" x14ac:dyDescent="0.25">
      <c r="A53" s="58" t="s">
        <v>90</v>
      </c>
      <c r="B53" s="59">
        <v>24</v>
      </c>
      <c r="C53" s="60" t="s">
        <v>62</v>
      </c>
      <c r="D53" s="61">
        <v>59.633277893066399</v>
      </c>
      <c r="E53" s="61">
        <v>5.5</v>
      </c>
      <c r="F53" s="62">
        <v>0.48236083984375</v>
      </c>
      <c r="G53" s="63">
        <v>0.49053955078125</v>
      </c>
      <c r="H53" s="64"/>
      <c r="I53" s="65" t="s">
        <v>62</v>
      </c>
      <c r="J53" s="61">
        <v>30.506654739379901</v>
      </c>
      <c r="K53" s="61">
        <v>4.20013380050659</v>
      </c>
      <c r="L53" s="62">
        <v>0.20318603515625</v>
      </c>
      <c r="M53" s="66">
        <v>0.20428466796875</v>
      </c>
      <c r="N53" s="67"/>
      <c r="O53" s="68" t="s">
        <v>62</v>
      </c>
      <c r="P53" s="69">
        <f t="shared" si="0"/>
        <v>29.126623153686499</v>
      </c>
      <c r="Q53" s="70">
        <v>0.2791748046875</v>
      </c>
      <c r="R53" s="70">
        <v>0.2862548828125</v>
      </c>
      <c r="S53" s="71">
        <v>2.2594451904296899E-2</v>
      </c>
      <c r="T53" s="1"/>
      <c r="U53" s="1"/>
    </row>
    <row r="54" spans="1:21" ht="15" x14ac:dyDescent="0.25">
      <c r="A54" s="58" t="s">
        <v>91</v>
      </c>
      <c r="B54" s="59">
        <v>24</v>
      </c>
      <c r="C54" s="60" t="s">
        <v>62</v>
      </c>
      <c r="D54" s="61">
        <v>59.921398162841797</v>
      </c>
      <c r="E54" s="61">
        <v>5.5</v>
      </c>
      <c r="F54" s="62">
        <v>0.53326416015625</v>
      </c>
      <c r="G54" s="63">
        <v>0.5423583984375</v>
      </c>
      <c r="H54" s="64"/>
      <c r="I54" s="65" t="s">
        <v>62</v>
      </c>
      <c r="J54" s="61">
        <v>31.736284255981399</v>
      </c>
      <c r="K54" s="61">
        <v>4.20013380050659</v>
      </c>
      <c r="L54" s="62">
        <v>0.2237548828125</v>
      </c>
      <c r="M54" s="66">
        <v>0.224853515625</v>
      </c>
      <c r="N54" s="67"/>
      <c r="O54" s="68" t="s">
        <v>62</v>
      </c>
      <c r="P54" s="69">
        <f t="shared" si="0"/>
        <v>28.185113906860398</v>
      </c>
      <c r="Q54" s="70">
        <v>0.30950927734375</v>
      </c>
      <c r="R54" s="70">
        <v>0.3175048828125</v>
      </c>
      <c r="S54" s="71">
        <v>2.4877548217773399E-2</v>
      </c>
      <c r="T54" s="1"/>
      <c r="U54" s="1"/>
    </row>
    <row r="55" spans="1:21" ht="15" x14ac:dyDescent="0.25">
      <c r="A55" s="58" t="s">
        <v>54</v>
      </c>
      <c r="B55" s="59" t="s">
        <v>54</v>
      </c>
      <c r="C55" s="60" t="s">
        <v>62</v>
      </c>
      <c r="D55" s="61" t="s">
        <v>54</v>
      </c>
      <c r="E55" s="61" t="s">
        <v>54</v>
      </c>
      <c r="F55" s="62" t="s">
        <v>54</v>
      </c>
      <c r="G55" s="63" t="s">
        <v>54</v>
      </c>
      <c r="H55" s="64"/>
      <c r="I55" s="65" t="s">
        <v>62</v>
      </c>
      <c r="J55" s="61" t="s">
        <v>54</v>
      </c>
      <c r="K55" s="61" t="s">
        <v>54</v>
      </c>
      <c r="L55" s="62" t="s">
        <v>54</v>
      </c>
      <c r="M55" s="66" t="s">
        <v>54</v>
      </c>
      <c r="N55" s="67"/>
      <c r="O55" s="68" t="s">
        <v>54</v>
      </c>
      <c r="P55" s="69" t="str">
        <f t="shared" si="0"/>
        <v/>
      </c>
      <c r="Q55" s="70" t="s">
        <v>54</v>
      </c>
      <c r="R55" s="70" t="s">
        <v>54</v>
      </c>
      <c r="S55" s="71" t="s">
        <v>54</v>
      </c>
      <c r="T55" s="1"/>
      <c r="U55" s="1"/>
    </row>
    <row r="56" spans="1:21" ht="15" x14ac:dyDescent="0.25">
      <c r="A56" s="58" t="s">
        <v>54</v>
      </c>
      <c r="B56" s="59" t="s">
        <v>54</v>
      </c>
      <c r="C56" s="60" t="s">
        <v>62</v>
      </c>
      <c r="D56" s="61" t="s">
        <v>54</v>
      </c>
      <c r="E56" s="61" t="s">
        <v>54</v>
      </c>
      <c r="F56" s="62" t="s">
        <v>54</v>
      </c>
      <c r="G56" s="63" t="s">
        <v>54</v>
      </c>
      <c r="H56" s="64"/>
      <c r="I56" s="65" t="s">
        <v>62</v>
      </c>
      <c r="J56" s="61" t="s">
        <v>54</v>
      </c>
      <c r="K56" s="61" t="s">
        <v>54</v>
      </c>
      <c r="L56" s="62" t="s">
        <v>54</v>
      </c>
      <c r="M56" s="66" t="s">
        <v>54</v>
      </c>
      <c r="N56" s="67"/>
      <c r="O56" s="68" t="s">
        <v>54</v>
      </c>
      <c r="P56" s="69" t="str">
        <f t="shared" si="0"/>
        <v/>
      </c>
      <c r="Q56" s="70" t="s">
        <v>54</v>
      </c>
      <c r="R56" s="70" t="s">
        <v>54</v>
      </c>
      <c r="S56" s="71" t="s">
        <v>54</v>
      </c>
      <c r="T56" s="1"/>
      <c r="U56" s="1"/>
    </row>
    <row r="57" spans="1:21" ht="15" x14ac:dyDescent="0.25">
      <c r="A57" s="58" t="s">
        <v>54</v>
      </c>
      <c r="B57" s="59" t="s">
        <v>54</v>
      </c>
      <c r="C57" s="60" t="s">
        <v>62</v>
      </c>
      <c r="D57" s="61" t="s">
        <v>54</v>
      </c>
      <c r="E57" s="61" t="s">
        <v>54</v>
      </c>
      <c r="F57" s="62" t="s">
        <v>54</v>
      </c>
      <c r="G57" s="63" t="s">
        <v>54</v>
      </c>
      <c r="H57" s="64"/>
      <c r="I57" s="65" t="s">
        <v>62</v>
      </c>
      <c r="J57" s="61" t="s">
        <v>54</v>
      </c>
      <c r="K57" s="61" t="s">
        <v>54</v>
      </c>
      <c r="L57" s="62" t="s">
        <v>54</v>
      </c>
      <c r="M57" s="66" t="s">
        <v>54</v>
      </c>
      <c r="N57" s="67"/>
      <c r="O57" s="68" t="s">
        <v>54</v>
      </c>
      <c r="P57" s="69" t="str">
        <f t="shared" si="0"/>
        <v/>
      </c>
      <c r="Q57" s="70" t="s">
        <v>54</v>
      </c>
      <c r="R57" s="70" t="s">
        <v>54</v>
      </c>
      <c r="S57" s="71" t="s">
        <v>54</v>
      </c>
      <c r="T57" s="1"/>
      <c r="U57" s="1"/>
    </row>
    <row r="58" spans="1:21" ht="15" x14ac:dyDescent="0.25">
      <c r="A58" s="58" t="s">
        <v>54</v>
      </c>
      <c r="B58" s="59" t="s">
        <v>54</v>
      </c>
      <c r="C58" s="60" t="s">
        <v>62</v>
      </c>
      <c r="D58" s="61" t="s">
        <v>54</v>
      </c>
      <c r="E58" s="61" t="s">
        <v>54</v>
      </c>
      <c r="F58" s="62" t="s">
        <v>54</v>
      </c>
      <c r="G58" s="63" t="s">
        <v>54</v>
      </c>
      <c r="H58" s="64"/>
      <c r="I58" s="65" t="s">
        <v>62</v>
      </c>
      <c r="J58" s="61" t="s">
        <v>54</v>
      </c>
      <c r="K58" s="61" t="s">
        <v>54</v>
      </c>
      <c r="L58" s="62" t="s">
        <v>54</v>
      </c>
      <c r="M58" s="66" t="s">
        <v>54</v>
      </c>
      <c r="N58" s="67"/>
      <c r="O58" s="68" t="s">
        <v>54</v>
      </c>
      <c r="P58" s="69" t="str">
        <f t="shared" si="0"/>
        <v/>
      </c>
      <c r="Q58" s="70" t="s">
        <v>54</v>
      </c>
      <c r="R58" s="70" t="s">
        <v>54</v>
      </c>
      <c r="S58" s="71" t="s">
        <v>54</v>
      </c>
      <c r="T58" s="1"/>
      <c r="U58" s="1"/>
    </row>
    <row r="59" spans="1:21" ht="15" x14ac:dyDescent="0.25">
      <c r="A59" s="58" t="s">
        <v>54</v>
      </c>
      <c r="B59" s="59" t="s">
        <v>54</v>
      </c>
      <c r="C59" s="60" t="s">
        <v>62</v>
      </c>
      <c r="D59" s="61" t="s">
        <v>54</v>
      </c>
      <c r="E59" s="61" t="s">
        <v>54</v>
      </c>
      <c r="F59" s="62" t="s">
        <v>54</v>
      </c>
      <c r="G59" s="63" t="s">
        <v>54</v>
      </c>
      <c r="H59" s="64"/>
      <c r="I59" s="65" t="s">
        <v>62</v>
      </c>
      <c r="J59" s="61" t="s">
        <v>54</v>
      </c>
      <c r="K59" s="61" t="s">
        <v>54</v>
      </c>
      <c r="L59" s="62" t="s">
        <v>54</v>
      </c>
      <c r="M59" s="66" t="s">
        <v>54</v>
      </c>
      <c r="N59" s="67"/>
      <c r="O59" s="68" t="s">
        <v>54</v>
      </c>
      <c r="P59" s="69" t="str">
        <f t="shared" si="0"/>
        <v/>
      </c>
      <c r="Q59" s="70" t="s">
        <v>54</v>
      </c>
      <c r="R59" s="70" t="s">
        <v>54</v>
      </c>
      <c r="S59" s="71" t="s">
        <v>54</v>
      </c>
      <c r="T59" s="1"/>
      <c r="U59" s="1"/>
    </row>
    <row r="60" spans="1:21" ht="15" x14ac:dyDescent="0.25">
      <c r="A60" s="58" t="s">
        <v>54</v>
      </c>
      <c r="B60" s="59" t="s">
        <v>54</v>
      </c>
      <c r="C60" s="60" t="s">
        <v>62</v>
      </c>
      <c r="D60" s="61" t="s">
        <v>54</v>
      </c>
      <c r="E60" s="61" t="s">
        <v>54</v>
      </c>
      <c r="F60" s="62" t="s">
        <v>54</v>
      </c>
      <c r="G60" s="63" t="s">
        <v>54</v>
      </c>
      <c r="H60" s="64"/>
      <c r="I60" s="65" t="s">
        <v>62</v>
      </c>
      <c r="J60" s="61" t="s">
        <v>54</v>
      </c>
      <c r="K60" s="61" t="s">
        <v>54</v>
      </c>
      <c r="L60" s="62" t="s">
        <v>54</v>
      </c>
      <c r="M60" s="66" t="s">
        <v>54</v>
      </c>
      <c r="N60" s="67"/>
      <c r="O60" s="68" t="s">
        <v>54</v>
      </c>
      <c r="P60" s="69" t="str">
        <f t="shared" si="0"/>
        <v/>
      </c>
      <c r="Q60" s="70" t="s">
        <v>54</v>
      </c>
      <c r="R60" s="70" t="s">
        <v>54</v>
      </c>
      <c r="S60" s="71" t="s">
        <v>54</v>
      </c>
      <c r="T60" s="1"/>
      <c r="U60" s="1"/>
    </row>
    <row r="61" spans="1:21" ht="15" x14ac:dyDescent="0.25">
      <c r="A61" s="58" t="s">
        <v>54</v>
      </c>
      <c r="B61" s="59" t="s">
        <v>54</v>
      </c>
      <c r="C61" s="60" t="s">
        <v>62</v>
      </c>
      <c r="D61" s="61" t="s">
        <v>54</v>
      </c>
      <c r="E61" s="61" t="s">
        <v>54</v>
      </c>
      <c r="F61" s="62" t="s">
        <v>54</v>
      </c>
      <c r="G61" s="63" t="s">
        <v>54</v>
      </c>
      <c r="H61" s="64"/>
      <c r="I61" s="65" t="s">
        <v>62</v>
      </c>
      <c r="J61" s="61" t="s">
        <v>54</v>
      </c>
      <c r="K61" s="61" t="s">
        <v>54</v>
      </c>
      <c r="L61" s="62" t="s">
        <v>54</v>
      </c>
      <c r="M61" s="66" t="s">
        <v>54</v>
      </c>
      <c r="N61" s="67"/>
      <c r="O61" s="68" t="s">
        <v>54</v>
      </c>
      <c r="P61" s="69" t="str">
        <f t="shared" si="0"/>
        <v/>
      </c>
      <c r="Q61" s="70" t="s">
        <v>54</v>
      </c>
      <c r="R61" s="70" t="s">
        <v>54</v>
      </c>
      <c r="S61" s="71" t="s">
        <v>54</v>
      </c>
      <c r="T61" s="1"/>
      <c r="U61" s="1"/>
    </row>
    <row r="62" spans="1:21" ht="15" x14ac:dyDescent="0.25">
      <c r="A62" s="58" t="s">
        <v>54</v>
      </c>
      <c r="B62" s="59" t="s">
        <v>54</v>
      </c>
      <c r="C62" s="60" t="s">
        <v>62</v>
      </c>
      <c r="D62" s="61" t="s">
        <v>54</v>
      </c>
      <c r="E62" s="61" t="s">
        <v>54</v>
      </c>
      <c r="F62" s="62" t="s">
        <v>54</v>
      </c>
      <c r="G62" s="63" t="s">
        <v>54</v>
      </c>
      <c r="H62" s="64"/>
      <c r="I62" s="65" t="s">
        <v>62</v>
      </c>
      <c r="J62" s="61" t="s">
        <v>54</v>
      </c>
      <c r="K62" s="61" t="s">
        <v>54</v>
      </c>
      <c r="L62" s="62" t="s">
        <v>54</v>
      </c>
      <c r="M62" s="66" t="s">
        <v>54</v>
      </c>
      <c r="N62" s="67"/>
      <c r="O62" s="68" t="s">
        <v>54</v>
      </c>
      <c r="P62" s="69" t="str">
        <f t="shared" si="0"/>
        <v/>
      </c>
      <c r="Q62" s="70" t="s">
        <v>54</v>
      </c>
      <c r="R62" s="70" t="s">
        <v>54</v>
      </c>
      <c r="S62" s="71" t="s">
        <v>54</v>
      </c>
      <c r="T62" s="1"/>
      <c r="U62" s="1"/>
    </row>
    <row r="63" spans="1:21" ht="15" x14ac:dyDescent="0.25">
      <c r="A63" s="58" t="s">
        <v>54</v>
      </c>
      <c r="B63" s="59" t="s">
        <v>54</v>
      </c>
      <c r="C63" s="60" t="s">
        <v>62</v>
      </c>
      <c r="D63" s="61" t="s">
        <v>54</v>
      </c>
      <c r="E63" s="61" t="s">
        <v>54</v>
      </c>
      <c r="F63" s="62" t="s">
        <v>54</v>
      </c>
      <c r="G63" s="63" t="s">
        <v>54</v>
      </c>
      <c r="H63" s="64"/>
      <c r="I63" s="65" t="s">
        <v>62</v>
      </c>
      <c r="J63" s="61" t="s">
        <v>54</v>
      </c>
      <c r="K63" s="61" t="s">
        <v>54</v>
      </c>
      <c r="L63" s="62" t="s">
        <v>54</v>
      </c>
      <c r="M63" s="66" t="s">
        <v>54</v>
      </c>
      <c r="N63" s="67"/>
      <c r="O63" s="68" t="s">
        <v>54</v>
      </c>
      <c r="P63" s="69" t="str">
        <f t="shared" si="0"/>
        <v/>
      </c>
      <c r="Q63" s="70" t="s">
        <v>54</v>
      </c>
      <c r="R63" s="70" t="s">
        <v>54</v>
      </c>
      <c r="S63" s="71" t="s">
        <v>54</v>
      </c>
      <c r="T63" s="1"/>
      <c r="U63" s="1"/>
    </row>
    <row r="64" spans="1:21" ht="15" x14ac:dyDescent="0.25">
      <c r="A64" s="58" t="s">
        <v>54</v>
      </c>
      <c r="B64" s="59" t="s">
        <v>54</v>
      </c>
      <c r="C64" s="60" t="s">
        <v>62</v>
      </c>
      <c r="D64" s="61" t="s">
        <v>54</v>
      </c>
      <c r="E64" s="61" t="s">
        <v>54</v>
      </c>
      <c r="F64" s="62" t="s">
        <v>54</v>
      </c>
      <c r="G64" s="63" t="s">
        <v>54</v>
      </c>
      <c r="H64" s="64"/>
      <c r="I64" s="65" t="s">
        <v>62</v>
      </c>
      <c r="J64" s="61" t="s">
        <v>54</v>
      </c>
      <c r="K64" s="61" t="s">
        <v>54</v>
      </c>
      <c r="L64" s="62" t="s">
        <v>54</v>
      </c>
      <c r="M64" s="66" t="s">
        <v>54</v>
      </c>
      <c r="N64" s="67"/>
      <c r="O64" s="68" t="s">
        <v>54</v>
      </c>
      <c r="P64" s="69" t="str">
        <f t="shared" si="0"/>
        <v/>
      </c>
      <c r="Q64" s="70" t="s">
        <v>54</v>
      </c>
      <c r="R64" s="70" t="s">
        <v>54</v>
      </c>
      <c r="S64" s="71" t="s">
        <v>54</v>
      </c>
      <c r="T64" s="1"/>
      <c r="U64" s="1"/>
    </row>
    <row r="65" spans="1:21" ht="15" x14ac:dyDescent="0.25">
      <c r="A65" s="58" t="s">
        <v>54</v>
      </c>
      <c r="B65" s="59" t="s">
        <v>54</v>
      </c>
      <c r="C65" s="60" t="s">
        <v>62</v>
      </c>
      <c r="D65" s="61" t="s">
        <v>54</v>
      </c>
      <c r="E65" s="61" t="s">
        <v>54</v>
      </c>
      <c r="F65" s="62" t="s">
        <v>54</v>
      </c>
      <c r="G65" s="63" t="s">
        <v>54</v>
      </c>
      <c r="H65" s="64"/>
      <c r="I65" s="65" t="s">
        <v>62</v>
      </c>
      <c r="J65" s="61" t="s">
        <v>54</v>
      </c>
      <c r="K65" s="61" t="s">
        <v>54</v>
      </c>
      <c r="L65" s="62" t="s">
        <v>54</v>
      </c>
      <c r="M65" s="66" t="s">
        <v>54</v>
      </c>
      <c r="N65" s="67"/>
      <c r="O65" s="68" t="s">
        <v>54</v>
      </c>
      <c r="P65" s="69" t="str">
        <f t="shared" si="0"/>
        <v/>
      </c>
      <c r="Q65" s="70" t="s">
        <v>54</v>
      </c>
      <c r="R65" s="70" t="s">
        <v>54</v>
      </c>
      <c r="S65" s="71" t="s">
        <v>54</v>
      </c>
      <c r="T65" s="1"/>
      <c r="U65" s="1"/>
    </row>
    <row r="66" spans="1:21" ht="15" x14ac:dyDescent="0.25">
      <c r="A66" s="58" t="s">
        <v>54</v>
      </c>
      <c r="B66" s="59" t="s">
        <v>54</v>
      </c>
      <c r="C66" s="60" t="s">
        <v>62</v>
      </c>
      <c r="D66" s="61" t="s">
        <v>54</v>
      </c>
      <c r="E66" s="61" t="s">
        <v>54</v>
      </c>
      <c r="F66" s="62" t="s">
        <v>54</v>
      </c>
      <c r="G66" s="63" t="s">
        <v>54</v>
      </c>
      <c r="H66" s="64"/>
      <c r="I66" s="65" t="s">
        <v>62</v>
      </c>
      <c r="J66" s="61" t="s">
        <v>54</v>
      </c>
      <c r="K66" s="61" t="s">
        <v>54</v>
      </c>
      <c r="L66" s="62" t="s">
        <v>54</v>
      </c>
      <c r="M66" s="66" t="s">
        <v>54</v>
      </c>
      <c r="N66" s="67"/>
      <c r="O66" s="68" t="s">
        <v>54</v>
      </c>
      <c r="P66" s="69" t="str">
        <f t="shared" si="0"/>
        <v/>
      </c>
      <c r="Q66" s="70" t="s">
        <v>54</v>
      </c>
      <c r="R66" s="70" t="s">
        <v>54</v>
      </c>
      <c r="S66" s="71" t="s">
        <v>54</v>
      </c>
      <c r="T66" s="1"/>
      <c r="U66" s="1"/>
    </row>
    <row r="67" spans="1:21" ht="15" x14ac:dyDescent="0.25">
      <c r="A67" s="58" t="s">
        <v>54</v>
      </c>
      <c r="B67" s="59" t="s">
        <v>54</v>
      </c>
      <c r="C67" s="60" t="s">
        <v>62</v>
      </c>
      <c r="D67" s="61" t="s">
        <v>54</v>
      </c>
      <c r="E67" s="61" t="s">
        <v>54</v>
      </c>
      <c r="F67" s="62" t="s">
        <v>54</v>
      </c>
      <c r="G67" s="63" t="s">
        <v>54</v>
      </c>
      <c r="H67" s="64"/>
      <c r="I67" s="65" t="s">
        <v>62</v>
      </c>
      <c r="J67" s="61" t="s">
        <v>54</v>
      </c>
      <c r="K67" s="61" t="s">
        <v>54</v>
      </c>
      <c r="L67" s="62" t="s">
        <v>54</v>
      </c>
      <c r="M67" s="66" t="s">
        <v>54</v>
      </c>
      <c r="N67" s="67"/>
      <c r="O67" s="68" t="s">
        <v>54</v>
      </c>
      <c r="P67" s="69" t="str">
        <f t="shared" si="0"/>
        <v/>
      </c>
      <c r="Q67" s="70" t="s">
        <v>54</v>
      </c>
      <c r="R67" s="70" t="s">
        <v>54</v>
      </c>
      <c r="S67" s="71" t="s">
        <v>54</v>
      </c>
      <c r="T67" s="1"/>
      <c r="U67" s="1"/>
    </row>
    <row r="68" spans="1:21" ht="15" x14ac:dyDescent="0.25">
      <c r="A68" s="58" t="s">
        <v>54</v>
      </c>
      <c r="B68" s="59" t="s">
        <v>54</v>
      </c>
      <c r="C68" s="60" t="s">
        <v>62</v>
      </c>
      <c r="D68" s="61" t="s">
        <v>54</v>
      </c>
      <c r="E68" s="61" t="s">
        <v>54</v>
      </c>
      <c r="F68" s="62" t="s">
        <v>54</v>
      </c>
      <c r="G68" s="63" t="s">
        <v>54</v>
      </c>
      <c r="H68" s="64"/>
      <c r="I68" s="65" t="s">
        <v>62</v>
      </c>
      <c r="J68" s="61" t="s">
        <v>54</v>
      </c>
      <c r="K68" s="61" t="s">
        <v>54</v>
      </c>
      <c r="L68" s="62" t="s">
        <v>54</v>
      </c>
      <c r="M68" s="66" t="s">
        <v>54</v>
      </c>
      <c r="N68" s="67"/>
      <c r="O68" s="68" t="s">
        <v>54</v>
      </c>
      <c r="P68" s="69" t="str">
        <f t="shared" si="0"/>
        <v/>
      </c>
      <c r="Q68" s="70" t="s">
        <v>54</v>
      </c>
      <c r="R68" s="70" t="s">
        <v>54</v>
      </c>
      <c r="S68" s="71" t="s">
        <v>54</v>
      </c>
      <c r="T68" s="1"/>
      <c r="U68" s="1"/>
    </row>
    <row r="69" spans="1:21" ht="15" x14ac:dyDescent="0.25">
      <c r="A69" s="58" t="s">
        <v>54</v>
      </c>
      <c r="B69" s="59" t="s">
        <v>54</v>
      </c>
      <c r="C69" s="60" t="s">
        <v>62</v>
      </c>
      <c r="D69" s="61" t="s">
        <v>54</v>
      </c>
      <c r="E69" s="61" t="s">
        <v>54</v>
      </c>
      <c r="F69" s="62" t="s">
        <v>54</v>
      </c>
      <c r="G69" s="63" t="s">
        <v>54</v>
      </c>
      <c r="H69" s="64"/>
      <c r="I69" s="65" t="s">
        <v>62</v>
      </c>
      <c r="J69" s="61" t="s">
        <v>54</v>
      </c>
      <c r="K69" s="61" t="s">
        <v>54</v>
      </c>
      <c r="L69" s="62" t="s">
        <v>54</v>
      </c>
      <c r="M69" s="66" t="s">
        <v>54</v>
      </c>
      <c r="N69" s="67"/>
      <c r="O69" s="68" t="s">
        <v>54</v>
      </c>
      <c r="P69" s="69" t="str">
        <f t="shared" si="0"/>
        <v/>
      </c>
      <c r="Q69" s="70" t="s">
        <v>54</v>
      </c>
      <c r="R69" s="70" t="s">
        <v>54</v>
      </c>
      <c r="S69" s="71" t="s">
        <v>54</v>
      </c>
      <c r="T69" s="1"/>
      <c r="U69" s="1"/>
    </row>
    <row r="70" spans="1:21" ht="15" x14ac:dyDescent="0.25">
      <c r="A70" s="58" t="s">
        <v>54</v>
      </c>
      <c r="B70" s="59" t="s">
        <v>54</v>
      </c>
      <c r="C70" s="60" t="s">
        <v>62</v>
      </c>
      <c r="D70" s="61" t="s">
        <v>54</v>
      </c>
      <c r="E70" s="61" t="s">
        <v>54</v>
      </c>
      <c r="F70" s="62" t="s">
        <v>54</v>
      </c>
      <c r="G70" s="63" t="s">
        <v>54</v>
      </c>
      <c r="H70" s="64"/>
      <c r="I70" s="65" t="s">
        <v>62</v>
      </c>
      <c r="J70" s="61" t="s">
        <v>54</v>
      </c>
      <c r="K70" s="61" t="s">
        <v>54</v>
      </c>
      <c r="L70" s="62" t="s">
        <v>54</v>
      </c>
      <c r="M70" s="66" t="s">
        <v>54</v>
      </c>
      <c r="N70" s="67"/>
      <c r="O70" s="68" t="s">
        <v>54</v>
      </c>
      <c r="P70" s="69" t="str">
        <f t="shared" si="0"/>
        <v/>
      </c>
      <c r="Q70" s="70" t="s">
        <v>54</v>
      </c>
      <c r="R70" s="70" t="s">
        <v>54</v>
      </c>
      <c r="S70" s="71" t="s">
        <v>54</v>
      </c>
      <c r="T70" s="1"/>
      <c r="U70" s="1"/>
    </row>
    <row r="71" spans="1:21" ht="15" x14ac:dyDescent="0.25">
      <c r="A71" s="58" t="s">
        <v>54</v>
      </c>
      <c r="B71" s="59" t="s">
        <v>54</v>
      </c>
      <c r="C71" s="60" t="s">
        <v>62</v>
      </c>
      <c r="D71" s="61" t="s">
        <v>54</v>
      </c>
      <c r="E71" s="61" t="s">
        <v>54</v>
      </c>
      <c r="F71" s="62" t="s">
        <v>54</v>
      </c>
      <c r="G71" s="63" t="s">
        <v>54</v>
      </c>
      <c r="H71" s="64"/>
      <c r="I71" s="65" t="s">
        <v>62</v>
      </c>
      <c r="J71" s="61" t="s">
        <v>54</v>
      </c>
      <c r="K71" s="61" t="s">
        <v>54</v>
      </c>
      <c r="L71" s="62" t="s">
        <v>54</v>
      </c>
      <c r="M71" s="66" t="s">
        <v>54</v>
      </c>
      <c r="N71" s="67"/>
      <c r="O71" s="68" t="s">
        <v>54</v>
      </c>
      <c r="P71" s="69" t="str">
        <f t="shared" si="0"/>
        <v/>
      </c>
      <c r="Q71" s="70" t="s">
        <v>54</v>
      </c>
      <c r="R71" s="70" t="s">
        <v>54</v>
      </c>
      <c r="S71" s="71" t="s">
        <v>54</v>
      </c>
      <c r="T71" s="1"/>
      <c r="U71" s="1"/>
    </row>
    <row r="72" spans="1:21" ht="15" x14ac:dyDescent="0.25">
      <c r="A72" s="58" t="s">
        <v>54</v>
      </c>
      <c r="B72" s="59" t="s">
        <v>54</v>
      </c>
      <c r="C72" s="60" t="s">
        <v>62</v>
      </c>
      <c r="D72" s="61" t="s">
        <v>54</v>
      </c>
      <c r="E72" s="61" t="s">
        <v>54</v>
      </c>
      <c r="F72" s="62" t="s">
        <v>54</v>
      </c>
      <c r="G72" s="63" t="s">
        <v>54</v>
      </c>
      <c r="H72" s="64"/>
      <c r="I72" s="65" t="s">
        <v>62</v>
      </c>
      <c r="J72" s="61" t="s">
        <v>54</v>
      </c>
      <c r="K72" s="61" t="s">
        <v>54</v>
      </c>
      <c r="L72" s="62" t="s">
        <v>54</v>
      </c>
      <c r="M72" s="66" t="s">
        <v>54</v>
      </c>
      <c r="N72" s="67"/>
      <c r="O72" s="68" t="s">
        <v>54</v>
      </c>
      <c r="P72" s="69" t="str">
        <f t="shared" si="0"/>
        <v/>
      </c>
      <c r="Q72" s="70" t="s">
        <v>54</v>
      </c>
      <c r="R72" s="70" t="s">
        <v>54</v>
      </c>
      <c r="S72" s="71" t="s">
        <v>54</v>
      </c>
      <c r="T72" s="1"/>
      <c r="U72" s="1"/>
    </row>
    <row r="73" spans="1:21" ht="15" x14ac:dyDescent="0.25">
      <c r="A73" s="58" t="s">
        <v>54</v>
      </c>
      <c r="B73" s="59" t="s">
        <v>54</v>
      </c>
      <c r="C73" s="60" t="s">
        <v>62</v>
      </c>
      <c r="D73" s="61" t="s">
        <v>54</v>
      </c>
      <c r="E73" s="61" t="s">
        <v>54</v>
      </c>
      <c r="F73" s="62" t="s">
        <v>54</v>
      </c>
      <c r="G73" s="63" t="s">
        <v>54</v>
      </c>
      <c r="H73" s="64"/>
      <c r="I73" s="65" t="s">
        <v>62</v>
      </c>
      <c r="J73" s="61" t="s">
        <v>54</v>
      </c>
      <c r="K73" s="61" t="s">
        <v>54</v>
      </c>
      <c r="L73" s="62" t="s">
        <v>54</v>
      </c>
      <c r="M73" s="66" t="s">
        <v>54</v>
      </c>
      <c r="N73" s="67"/>
      <c r="O73" s="68" t="s">
        <v>54</v>
      </c>
      <c r="P73" s="69" t="str">
        <f t="shared" si="0"/>
        <v/>
      </c>
      <c r="Q73" s="70" t="s">
        <v>54</v>
      </c>
      <c r="R73" s="70" t="s">
        <v>54</v>
      </c>
      <c r="S73" s="71" t="s">
        <v>54</v>
      </c>
      <c r="T73" s="1"/>
      <c r="U73" s="1"/>
    </row>
    <row r="74" spans="1:21" ht="15" x14ac:dyDescent="0.25">
      <c r="A74" s="58" t="s">
        <v>54</v>
      </c>
      <c r="B74" s="59" t="s">
        <v>54</v>
      </c>
      <c r="C74" s="60" t="s">
        <v>62</v>
      </c>
      <c r="D74" s="61" t="s">
        <v>54</v>
      </c>
      <c r="E74" s="61" t="s">
        <v>54</v>
      </c>
      <c r="F74" s="62" t="s">
        <v>54</v>
      </c>
      <c r="G74" s="63" t="s">
        <v>54</v>
      </c>
      <c r="H74" s="64"/>
      <c r="I74" s="65" t="s">
        <v>62</v>
      </c>
      <c r="J74" s="61" t="s">
        <v>54</v>
      </c>
      <c r="K74" s="61" t="s">
        <v>54</v>
      </c>
      <c r="L74" s="62" t="s">
        <v>54</v>
      </c>
      <c r="M74" s="66" t="s">
        <v>54</v>
      </c>
      <c r="N74" s="67"/>
      <c r="O74" s="68" t="s">
        <v>54</v>
      </c>
      <c r="P74" s="69" t="str">
        <f t="shared" si="0"/>
        <v/>
      </c>
      <c r="Q74" s="70" t="s">
        <v>54</v>
      </c>
      <c r="R74" s="70" t="s">
        <v>54</v>
      </c>
      <c r="S74" s="71" t="s">
        <v>54</v>
      </c>
      <c r="T74" s="1"/>
      <c r="U74" s="1"/>
    </row>
    <row r="75" spans="1:21" ht="15" x14ac:dyDescent="0.25">
      <c r="A75" s="58" t="s">
        <v>54</v>
      </c>
      <c r="B75" s="59" t="s">
        <v>54</v>
      </c>
      <c r="C75" s="60" t="s">
        <v>62</v>
      </c>
      <c r="D75" s="61" t="s">
        <v>54</v>
      </c>
      <c r="E75" s="61" t="s">
        <v>54</v>
      </c>
      <c r="F75" s="62" t="s">
        <v>54</v>
      </c>
      <c r="G75" s="63" t="s">
        <v>54</v>
      </c>
      <c r="H75" s="64"/>
      <c r="I75" s="65" t="s">
        <v>62</v>
      </c>
      <c r="J75" s="61" t="s">
        <v>54</v>
      </c>
      <c r="K75" s="61" t="s">
        <v>54</v>
      </c>
      <c r="L75" s="62" t="s">
        <v>54</v>
      </c>
      <c r="M75" s="66" t="s">
        <v>54</v>
      </c>
      <c r="N75" s="67"/>
      <c r="O75" s="68" t="s">
        <v>54</v>
      </c>
      <c r="P75" s="69" t="str">
        <f t="shared" si="0"/>
        <v/>
      </c>
      <c r="Q75" s="70" t="s">
        <v>54</v>
      </c>
      <c r="R75" s="70" t="s">
        <v>54</v>
      </c>
      <c r="S75" s="71" t="s">
        <v>54</v>
      </c>
      <c r="T75" s="1"/>
      <c r="U75" s="1"/>
    </row>
    <row r="76" spans="1:21" ht="15" x14ac:dyDescent="0.25">
      <c r="A76" s="58" t="s">
        <v>54</v>
      </c>
      <c r="B76" s="59" t="s">
        <v>54</v>
      </c>
      <c r="C76" s="60" t="s">
        <v>62</v>
      </c>
      <c r="D76" s="61" t="s">
        <v>54</v>
      </c>
      <c r="E76" s="61" t="s">
        <v>54</v>
      </c>
      <c r="F76" s="62" t="s">
        <v>54</v>
      </c>
      <c r="G76" s="63" t="s">
        <v>54</v>
      </c>
      <c r="H76" s="64"/>
      <c r="I76" s="65" t="s">
        <v>62</v>
      </c>
      <c r="J76" s="61" t="s">
        <v>54</v>
      </c>
      <c r="K76" s="61" t="s">
        <v>54</v>
      </c>
      <c r="L76" s="62" t="s">
        <v>54</v>
      </c>
      <c r="M76" s="66" t="s">
        <v>54</v>
      </c>
      <c r="N76" s="67"/>
      <c r="O76" s="68" t="s">
        <v>54</v>
      </c>
      <c r="P76" s="69" t="str">
        <f t="shared" si="0"/>
        <v/>
      </c>
      <c r="Q76" s="70" t="s">
        <v>54</v>
      </c>
      <c r="R76" s="70" t="s">
        <v>54</v>
      </c>
      <c r="S76" s="71" t="s">
        <v>54</v>
      </c>
      <c r="T76" s="1"/>
      <c r="U76" s="1"/>
    </row>
    <row r="77" spans="1:21" ht="15" x14ac:dyDescent="0.25">
      <c r="A77" s="58" t="s">
        <v>54</v>
      </c>
      <c r="B77" s="59" t="s">
        <v>54</v>
      </c>
      <c r="C77" s="60" t="s">
        <v>62</v>
      </c>
      <c r="D77" s="61" t="s">
        <v>54</v>
      </c>
      <c r="E77" s="61" t="s">
        <v>54</v>
      </c>
      <c r="F77" s="62" t="s">
        <v>54</v>
      </c>
      <c r="G77" s="63" t="s">
        <v>54</v>
      </c>
      <c r="H77" s="64"/>
      <c r="I77" s="65" t="s">
        <v>62</v>
      </c>
      <c r="J77" s="61" t="s">
        <v>54</v>
      </c>
      <c r="K77" s="61" t="s">
        <v>54</v>
      </c>
      <c r="L77" s="62" t="s">
        <v>54</v>
      </c>
      <c r="M77" s="66" t="s">
        <v>54</v>
      </c>
      <c r="N77" s="67"/>
      <c r="O77" s="68" t="s">
        <v>54</v>
      </c>
      <c r="P77" s="69" t="str">
        <f t="shared" si="0"/>
        <v/>
      </c>
      <c r="Q77" s="70" t="s">
        <v>54</v>
      </c>
      <c r="R77" s="70" t="s">
        <v>54</v>
      </c>
      <c r="S77" s="71" t="s">
        <v>54</v>
      </c>
      <c r="T77" s="1"/>
      <c r="U77" s="1"/>
    </row>
    <row r="78" spans="1:21" ht="15" x14ac:dyDescent="0.25">
      <c r="A78" s="58" t="s">
        <v>54</v>
      </c>
      <c r="B78" s="59" t="s">
        <v>54</v>
      </c>
      <c r="C78" s="60" t="s">
        <v>62</v>
      </c>
      <c r="D78" s="61" t="s">
        <v>54</v>
      </c>
      <c r="E78" s="61" t="s">
        <v>54</v>
      </c>
      <c r="F78" s="62" t="s">
        <v>54</v>
      </c>
      <c r="G78" s="63" t="s">
        <v>54</v>
      </c>
      <c r="H78" s="64"/>
      <c r="I78" s="65" t="s">
        <v>62</v>
      </c>
      <c r="J78" s="61" t="s">
        <v>54</v>
      </c>
      <c r="K78" s="61" t="s">
        <v>54</v>
      </c>
      <c r="L78" s="62" t="s">
        <v>54</v>
      </c>
      <c r="M78" s="66" t="s">
        <v>54</v>
      </c>
      <c r="N78" s="67"/>
      <c r="O78" s="68" t="s">
        <v>54</v>
      </c>
      <c r="P78" s="69" t="str">
        <f t="shared" si="0"/>
        <v/>
      </c>
      <c r="Q78" s="70" t="s">
        <v>54</v>
      </c>
      <c r="R78" s="70" t="s">
        <v>54</v>
      </c>
      <c r="S78" s="71" t="s">
        <v>54</v>
      </c>
      <c r="T78" s="1"/>
      <c r="U78" s="1"/>
    </row>
    <row r="79" spans="1:21" ht="15" x14ac:dyDescent="0.25">
      <c r="A79" s="58" t="s">
        <v>54</v>
      </c>
      <c r="B79" s="59" t="s">
        <v>54</v>
      </c>
      <c r="C79" s="60" t="s">
        <v>62</v>
      </c>
      <c r="D79" s="61" t="s">
        <v>54</v>
      </c>
      <c r="E79" s="61" t="s">
        <v>54</v>
      </c>
      <c r="F79" s="62" t="s">
        <v>54</v>
      </c>
      <c r="G79" s="63" t="s">
        <v>54</v>
      </c>
      <c r="H79" s="64"/>
      <c r="I79" s="65" t="s">
        <v>62</v>
      </c>
      <c r="J79" s="61" t="s">
        <v>54</v>
      </c>
      <c r="K79" s="61" t="s">
        <v>54</v>
      </c>
      <c r="L79" s="62" t="s">
        <v>54</v>
      </c>
      <c r="M79" s="66" t="s">
        <v>54</v>
      </c>
      <c r="N79" s="67"/>
      <c r="O79" s="68" t="s">
        <v>54</v>
      </c>
      <c r="P79" s="69" t="str">
        <f t="shared" si="0"/>
        <v/>
      </c>
      <c r="Q79" s="70" t="s">
        <v>54</v>
      </c>
      <c r="R79" s="70" t="s">
        <v>54</v>
      </c>
      <c r="S79" s="71" t="s">
        <v>54</v>
      </c>
      <c r="T79" s="1"/>
      <c r="U79" s="1"/>
    </row>
    <row r="80" spans="1:21" ht="15" x14ac:dyDescent="0.25">
      <c r="A80" s="58" t="s">
        <v>54</v>
      </c>
      <c r="B80" s="59" t="s">
        <v>54</v>
      </c>
      <c r="C80" s="60" t="s">
        <v>62</v>
      </c>
      <c r="D80" s="61" t="s">
        <v>54</v>
      </c>
      <c r="E80" s="61" t="s">
        <v>54</v>
      </c>
      <c r="F80" s="62" t="s">
        <v>54</v>
      </c>
      <c r="G80" s="63" t="s">
        <v>54</v>
      </c>
      <c r="H80" s="64"/>
      <c r="I80" s="65" t="s">
        <v>62</v>
      </c>
      <c r="J80" s="61" t="s">
        <v>54</v>
      </c>
      <c r="K80" s="61" t="s">
        <v>54</v>
      </c>
      <c r="L80" s="62" t="s">
        <v>54</v>
      </c>
      <c r="M80" s="66" t="s">
        <v>54</v>
      </c>
      <c r="N80" s="67"/>
      <c r="O80" s="68" t="s">
        <v>54</v>
      </c>
      <c r="P80" s="69" t="str">
        <f t="shared" si="0"/>
        <v/>
      </c>
      <c r="Q80" s="70" t="s">
        <v>54</v>
      </c>
      <c r="R80" s="70" t="s">
        <v>54</v>
      </c>
      <c r="S80" s="71" t="s">
        <v>54</v>
      </c>
      <c r="T80" s="1"/>
      <c r="U80" s="1"/>
    </row>
    <row r="81" spans="1:21" ht="15" x14ac:dyDescent="0.25">
      <c r="A81" s="58" t="s">
        <v>54</v>
      </c>
      <c r="B81" s="59" t="s">
        <v>54</v>
      </c>
      <c r="C81" s="60" t="s">
        <v>62</v>
      </c>
      <c r="D81" s="61" t="s">
        <v>54</v>
      </c>
      <c r="E81" s="61" t="s">
        <v>54</v>
      </c>
      <c r="F81" s="62" t="s">
        <v>54</v>
      </c>
      <c r="G81" s="63" t="s">
        <v>54</v>
      </c>
      <c r="H81" s="64"/>
      <c r="I81" s="65" t="s">
        <v>62</v>
      </c>
      <c r="J81" s="61" t="s">
        <v>54</v>
      </c>
      <c r="K81" s="61" t="s">
        <v>54</v>
      </c>
      <c r="L81" s="62" t="s">
        <v>54</v>
      </c>
      <c r="M81" s="66" t="s">
        <v>54</v>
      </c>
      <c r="N81" s="67"/>
      <c r="O81" s="68" t="s">
        <v>54</v>
      </c>
      <c r="P81" s="69" t="str">
        <f t="shared" si="0"/>
        <v/>
      </c>
      <c r="Q81" s="70" t="s">
        <v>54</v>
      </c>
      <c r="R81" s="70" t="s">
        <v>54</v>
      </c>
      <c r="S81" s="71" t="s">
        <v>54</v>
      </c>
      <c r="T81" s="1"/>
      <c r="U81" s="1"/>
    </row>
    <row r="82" spans="1:21" ht="15" x14ac:dyDescent="0.25">
      <c r="A82" s="58" t="s">
        <v>54</v>
      </c>
      <c r="B82" s="59" t="s">
        <v>54</v>
      </c>
      <c r="C82" s="60" t="s">
        <v>62</v>
      </c>
      <c r="D82" s="61" t="s">
        <v>54</v>
      </c>
      <c r="E82" s="61" t="s">
        <v>54</v>
      </c>
      <c r="F82" s="62" t="s">
        <v>54</v>
      </c>
      <c r="G82" s="63" t="s">
        <v>54</v>
      </c>
      <c r="H82" s="64"/>
      <c r="I82" s="65" t="s">
        <v>62</v>
      </c>
      <c r="J82" s="61" t="s">
        <v>54</v>
      </c>
      <c r="K82" s="61" t="s">
        <v>54</v>
      </c>
      <c r="L82" s="62" t="s">
        <v>54</v>
      </c>
      <c r="M82" s="66" t="s">
        <v>54</v>
      </c>
      <c r="N82" s="67"/>
      <c r="O82" s="68" t="s">
        <v>54</v>
      </c>
      <c r="P82" s="69" t="str">
        <f t="shared" si="0"/>
        <v/>
      </c>
      <c r="Q82" s="70" t="s">
        <v>54</v>
      </c>
      <c r="R82" s="70" t="s">
        <v>54</v>
      </c>
      <c r="S82" s="71" t="s">
        <v>54</v>
      </c>
      <c r="T82" s="1"/>
      <c r="U82" s="1"/>
    </row>
    <row r="83" spans="1:21" ht="15" x14ac:dyDescent="0.25">
      <c r="A83" s="58" t="s">
        <v>54</v>
      </c>
      <c r="B83" s="59" t="s">
        <v>54</v>
      </c>
      <c r="C83" s="60" t="s">
        <v>62</v>
      </c>
      <c r="D83" s="61" t="s">
        <v>54</v>
      </c>
      <c r="E83" s="61" t="s">
        <v>54</v>
      </c>
      <c r="F83" s="62" t="s">
        <v>54</v>
      </c>
      <c r="G83" s="63" t="s">
        <v>54</v>
      </c>
      <c r="H83" s="64"/>
      <c r="I83" s="65" t="s">
        <v>62</v>
      </c>
      <c r="J83" s="61" t="s">
        <v>54</v>
      </c>
      <c r="K83" s="61" t="s">
        <v>54</v>
      </c>
      <c r="L83" s="62" t="s">
        <v>54</v>
      </c>
      <c r="M83" s="66" t="s">
        <v>54</v>
      </c>
      <c r="N83" s="67"/>
      <c r="O83" s="68" t="s">
        <v>54</v>
      </c>
      <c r="P83" s="69" t="str">
        <f t="shared" si="0"/>
        <v/>
      </c>
      <c r="Q83" s="70" t="s">
        <v>54</v>
      </c>
      <c r="R83" s="70" t="s">
        <v>54</v>
      </c>
      <c r="S83" s="71" t="s">
        <v>54</v>
      </c>
      <c r="T83" s="1"/>
      <c r="U83" s="1"/>
    </row>
    <row r="84" spans="1:21" ht="15" x14ac:dyDescent="0.25">
      <c r="A84" s="58" t="s">
        <v>54</v>
      </c>
      <c r="B84" s="59" t="s">
        <v>54</v>
      </c>
      <c r="C84" s="60" t="s">
        <v>62</v>
      </c>
      <c r="D84" s="61" t="s">
        <v>54</v>
      </c>
      <c r="E84" s="61" t="s">
        <v>54</v>
      </c>
      <c r="F84" s="62" t="s">
        <v>54</v>
      </c>
      <c r="G84" s="63" t="s">
        <v>54</v>
      </c>
      <c r="H84" s="64"/>
      <c r="I84" s="65" t="s">
        <v>62</v>
      </c>
      <c r="J84" s="61" t="s">
        <v>54</v>
      </c>
      <c r="K84" s="61" t="s">
        <v>54</v>
      </c>
      <c r="L84" s="62" t="s">
        <v>54</v>
      </c>
      <c r="M84" s="66" t="s">
        <v>54</v>
      </c>
      <c r="N84" s="67"/>
      <c r="O84" s="68" t="s">
        <v>54</v>
      </c>
      <c r="P84" s="69" t="str">
        <f t="shared" si="0"/>
        <v/>
      </c>
      <c r="Q84" s="70" t="s">
        <v>54</v>
      </c>
      <c r="R84" s="70" t="s">
        <v>54</v>
      </c>
      <c r="S84" s="71" t="s">
        <v>54</v>
      </c>
      <c r="T84" s="1"/>
      <c r="U84" s="1"/>
    </row>
    <row r="85" spans="1:21" ht="15" x14ac:dyDescent="0.25">
      <c r="A85" s="58" t="s">
        <v>54</v>
      </c>
      <c r="B85" s="59" t="s">
        <v>54</v>
      </c>
      <c r="C85" s="60" t="s">
        <v>62</v>
      </c>
      <c r="D85" s="61" t="s">
        <v>54</v>
      </c>
      <c r="E85" s="61" t="s">
        <v>54</v>
      </c>
      <c r="F85" s="62" t="s">
        <v>54</v>
      </c>
      <c r="G85" s="63" t="s">
        <v>54</v>
      </c>
      <c r="H85" s="64"/>
      <c r="I85" s="65" t="s">
        <v>62</v>
      </c>
      <c r="J85" s="61" t="s">
        <v>54</v>
      </c>
      <c r="K85" s="61" t="s">
        <v>54</v>
      </c>
      <c r="L85" s="62" t="s">
        <v>54</v>
      </c>
      <c r="M85" s="66" t="s">
        <v>54</v>
      </c>
      <c r="N85" s="67"/>
      <c r="O85" s="68" t="s">
        <v>54</v>
      </c>
      <c r="P85" s="69" t="str">
        <f t="shared" si="0"/>
        <v/>
      </c>
      <c r="Q85" s="70" t="s">
        <v>54</v>
      </c>
      <c r="R85" s="70" t="s">
        <v>54</v>
      </c>
      <c r="S85" s="71" t="s">
        <v>54</v>
      </c>
      <c r="T85" s="1"/>
      <c r="U85" s="1"/>
    </row>
    <row r="86" spans="1:21" ht="15" x14ac:dyDescent="0.25">
      <c r="A86" s="58" t="s">
        <v>54</v>
      </c>
      <c r="B86" s="59" t="s">
        <v>54</v>
      </c>
      <c r="C86" s="60" t="s">
        <v>62</v>
      </c>
      <c r="D86" s="61" t="s">
        <v>54</v>
      </c>
      <c r="E86" s="61" t="s">
        <v>54</v>
      </c>
      <c r="F86" s="62" t="s">
        <v>54</v>
      </c>
      <c r="G86" s="63" t="s">
        <v>54</v>
      </c>
      <c r="H86" s="64"/>
      <c r="I86" s="65" t="s">
        <v>62</v>
      </c>
      <c r="J86" s="61" t="s">
        <v>54</v>
      </c>
      <c r="K86" s="61" t="s">
        <v>54</v>
      </c>
      <c r="L86" s="62" t="s">
        <v>54</v>
      </c>
      <c r="M86" s="66" t="s">
        <v>54</v>
      </c>
      <c r="N86" s="67"/>
      <c r="O86" s="68" t="s">
        <v>54</v>
      </c>
      <c r="P86" s="69" t="str">
        <f t="shared" si="0"/>
        <v/>
      </c>
      <c r="Q86" s="70" t="s">
        <v>54</v>
      </c>
      <c r="R86" s="70" t="s">
        <v>54</v>
      </c>
      <c r="S86" s="71" t="s">
        <v>54</v>
      </c>
      <c r="T86" s="1"/>
      <c r="U86" s="1"/>
    </row>
    <row r="87" spans="1:21" ht="15" x14ac:dyDescent="0.25">
      <c r="A87" s="58" t="s">
        <v>54</v>
      </c>
      <c r="B87" s="59" t="s">
        <v>54</v>
      </c>
      <c r="C87" s="60" t="s">
        <v>62</v>
      </c>
      <c r="D87" s="61" t="s">
        <v>54</v>
      </c>
      <c r="E87" s="61" t="s">
        <v>54</v>
      </c>
      <c r="F87" s="62" t="s">
        <v>54</v>
      </c>
      <c r="G87" s="63" t="s">
        <v>54</v>
      </c>
      <c r="H87" s="64"/>
      <c r="I87" s="65" t="s">
        <v>62</v>
      </c>
      <c r="J87" s="61" t="s">
        <v>54</v>
      </c>
      <c r="K87" s="61" t="s">
        <v>54</v>
      </c>
      <c r="L87" s="62" t="s">
        <v>54</v>
      </c>
      <c r="M87" s="66" t="s">
        <v>54</v>
      </c>
      <c r="N87" s="67"/>
      <c r="O87" s="68" t="s">
        <v>54</v>
      </c>
      <c r="P87" s="69" t="str">
        <f t="shared" si="0"/>
        <v/>
      </c>
      <c r="Q87" s="70" t="s">
        <v>54</v>
      </c>
      <c r="R87" s="70" t="s">
        <v>54</v>
      </c>
      <c r="S87" s="71" t="s">
        <v>54</v>
      </c>
      <c r="T87" s="1"/>
      <c r="U87" s="1"/>
    </row>
    <row r="88" spans="1:21" ht="15" x14ac:dyDescent="0.25">
      <c r="A88" s="58" t="s">
        <v>54</v>
      </c>
      <c r="B88" s="59" t="s">
        <v>54</v>
      </c>
      <c r="C88" s="60" t="s">
        <v>62</v>
      </c>
      <c r="D88" s="61" t="s">
        <v>54</v>
      </c>
      <c r="E88" s="61" t="s">
        <v>54</v>
      </c>
      <c r="F88" s="62" t="s">
        <v>54</v>
      </c>
      <c r="G88" s="63" t="s">
        <v>54</v>
      </c>
      <c r="H88" s="64"/>
      <c r="I88" s="65" t="s">
        <v>62</v>
      </c>
      <c r="J88" s="61" t="s">
        <v>54</v>
      </c>
      <c r="K88" s="61" t="s">
        <v>54</v>
      </c>
      <c r="L88" s="62" t="s">
        <v>54</v>
      </c>
      <c r="M88" s="66" t="s">
        <v>54</v>
      </c>
      <c r="N88" s="67"/>
      <c r="O88" s="68" t="s">
        <v>54</v>
      </c>
      <c r="P88" s="69" t="str">
        <f t="shared" si="0"/>
        <v/>
      </c>
      <c r="Q88" s="70" t="s">
        <v>54</v>
      </c>
      <c r="R88" s="70" t="s">
        <v>54</v>
      </c>
      <c r="S88" s="71" t="s">
        <v>54</v>
      </c>
      <c r="T88" s="1"/>
      <c r="U88" s="1"/>
    </row>
    <row r="89" spans="1:21" ht="15" x14ac:dyDescent="0.25">
      <c r="A89" s="58" t="s">
        <v>54</v>
      </c>
      <c r="B89" s="59" t="s">
        <v>54</v>
      </c>
      <c r="C89" s="60" t="s">
        <v>62</v>
      </c>
      <c r="D89" s="61" t="s">
        <v>54</v>
      </c>
      <c r="E89" s="61" t="s">
        <v>54</v>
      </c>
      <c r="F89" s="62" t="s">
        <v>54</v>
      </c>
      <c r="G89" s="63" t="s">
        <v>54</v>
      </c>
      <c r="H89" s="64"/>
      <c r="I89" s="65" t="s">
        <v>62</v>
      </c>
      <c r="J89" s="61" t="s">
        <v>54</v>
      </c>
      <c r="K89" s="61" t="s">
        <v>54</v>
      </c>
      <c r="L89" s="62" t="s">
        <v>54</v>
      </c>
      <c r="M89" s="66" t="s">
        <v>54</v>
      </c>
      <c r="N89" s="67"/>
      <c r="O89" s="68" t="s">
        <v>54</v>
      </c>
      <c r="P89" s="69" t="str">
        <f t="shared" ref="P89:P94" si="1">IF(OR(D89="",D89="-",J89="",J89="-"),"",D89-J89)</f>
        <v/>
      </c>
      <c r="Q89" s="70" t="s">
        <v>54</v>
      </c>
      <c r="R89" s="70" t="s">
        <v>54</v>
      </c>
      <c r="S89" s="71" t="s">
        <v>54</v>
      </c>
      <c r="T89" s="1"/>
      <c r="U89" s="1"/>
    </row>
    <row r="90" spans="1:21" ht="15" x14ac:dyDescent="0.25">
      <c r="A90" s="58" t="s">
        <v>54</v>
      </c>
      <c r="B90" s="59" t="s">
        <v>54</v>
      </c>
      <c r="C90" s="60" t="s">
        <v>62</v>
      </c>
      <c r="D90" s="61" t="s">
        <v>54</v>
      </c>
      <c r="E90" s="61" t="s">
        <v>54</v>
      </c>
      <c r="F90" s="62" t="s">
        <v>54</v>
      </c>
      <c r="G90" s="63" t="s">
        <v>54</v>
      </c>
      <c r="H90" s="64"/>
      <c r="I90" s="65" t="s">
        <v>62</v>
      </c>
      <c r="J90" s="61" t="s">
        <v>54</v>
      </c>
      <c r="K90" s="61" t="s">
        <v>54</v>
      </c>
      <c r="L90" s="62" t="s">
        <v>54</v>
      </c>
      <c r="M90" s="66" t="s">
        <v>54</v>
      </c>
      <c r="N90" s="67"/>
      <c r="O90" s="68" t="s">
        <v>54</v>
      </c>
      <c r="P90" s="69" t="str">
        <f t="shared" si="1"/>
        <v/>
      </c>
      <c r="Q90" s="70" t="s">
        <v>54</v>
      </c>
      <c r="R90" s="70" t="s">
        <v>54</v>
      </c>
      <c r="S90" s="71" t="s">
        <v>54</v>
      </c>
      <c r="T90" s="1"/>
      <c r="U90" s="1"/>
    </row>
    <row r="91" spans="1:21" ht="15" x14ac:dyDescent="0.25">
      <c r="A91" s="58" t="s">
        <v>54</v>
      </c>
      <c r="B91" s="59" t="s">
        <v>54</v>
      </c>
      <c r="C91" s="60" t="s">
        <v>62</v>
      </c>
      <c r="D91" s="61" t="s">
        <v>54</v>
      </c>
      <c r="E91" s="61" t="s">
        <v>54</v>
      </c>
      <c r="F91" s="62" t="s">
        <v>54</v>
      </c>
      <c r="G91" s="63" t="s">
        <v>54</v>
      </c>
      <c r="H91" s="64"/>
      <c r="I91" s="65" t="s">
        <v>62</v>
      </c>
      <c r="J91" s="61" t="s">
        <v>54</v>
      </c>
      <c r="K91" s="61" t="s">
        <v>54</v>
      </c>
      <c r="L91" s="62" t="s">
        <v>54</v>
      </c>
      <c r="M91" s="66" t="s">
        <v>54</v>
      </c>
      <c r="N91" s="67"/>
      <c r="O91" s="68" t="s">
        <v>54</v>
      </c>
      <c r="P91" s="69" t="str">
        <f t="shared" si="1"/>
        <v/>
      </c>
      <c r="Q91" s="70" t="s">
        <v>54</v>
      </c>
      <c r="R91" s="70" t="s">
        <v>54</v>
      </c>
      <c r="S91" s="71" t="s">
        <v>54</v>
      </c>
      <c r="T91" s="1"/>
      <c r="U91" s="1"/>
    </row>
    <row r="92" spans="1:21" ht="15" x14ac:dyDescent="0.25">
      <c r="A92" s="58" t="s">
        <v>54</v>
      </c>
      <c r="B92" s="59" t="s">
        <v>54</v>
      </c>
      <c r="C92" s="60" t="s">
        <v>62</v>
      </c>
      <c r="D92" s="61" t="s">
        <v>54</v>
      </c>
      <c r="E92" s="61" t="s">
        <v>54</v>
      </c>
      <c r="F92" s="62" t="s">
        <v>54</v>
      </c>
      <c r="G92" s="63" t="s">
        <v>54</v>
      </c>
      <c r="H92" s="64"/>
      <c r="I92" s="65" t="s">
        <v>62</v>
      </c>
      <c r="J92" s="61" t="s">
        <v>54</v>
      </c>
      <c r="K92" s="61" t="s">
        <v>54</v>
      </c>
      <c r="L92" s="62" t="s">
        <v>54</v>
      </c>
      <c r="M92" s="66" t="s">
        <v>54</v>
      </c>
      <c r="N92" s="67"/>
      <c r="O92" s="68" t="s">
        <v>54</v>
      </c>
      <c r="P92" s="69" t="str">
        <f t="shared" si="1"/>
        <v/>
      </c>
      <c r="Q92" s="70" t="s">
        <v>54</v>
      </c>
      <c r="R92" s="70" t="s">
        <v>54</v>
      </c>
      <c r="S92" s="71" t="s">
        <v>54</v>
      </c>
      <c r="T92" s="1"/>
      <c r="U92" s="1"/>
    </row>
    <row r="93" spans="1:21" ht="15" x14ac:dyDescent="0.25">
      <c r="A93" s="58" t="s">
        <v>54</v>
      </c>
      <c r="B93" s="59" t="s">
        <v>54</v>
      </c>
      <c r="C93" s="60" t="s">
        <v>62</v>
      </c>
      <c r="D93" s="61" t="s">
        <v>54</v>
      </c>
      <c r="E93" s="61" t="s">
        <v>54</v>
      </c>
      <c r="F93" s="62" t="s">
        <v>54</v>
      </c>
      <c r="G93" s="63" t="s">
        <v>54</v>
      </c>
      <c r="H93" s="64"/>
      <c r="I93" s="65" t="s">
        <v>62</v>
      </c>
      <c r="J93" s="61" t="s">
        <v>54</v>
      </c>
      <c r="K93" s="61" t="s">
        <v>54</v>
      </c>
      <c r="L93" s="62" t="s">
        <v>54</v>
      </c>
      <c r="M93" s="66" t="s">
        <v>54</v>
      </c>
      <c r="N93" s="67"/>
      <c r="O93" s="68" t="s">
        <v>54</v>
      </c>
      <c r="P93" s="69" t="str">
        <f t="shared" si="1"/>
        <v/>
      </c>
      <c r="Q93" s="70" t="s">
        <v>54</v>
      </c>
      <c r="R93" s="70" t="s">
        <v>54</v>
      </c>
      <c r="S93" s="71" t="s">
        <v>54</v>
      </c>
      <c r="T93" s="1"/>
      <c r="U93" s="1"/>
    </row>
    <row r="94" spans="1:21" ht="15.75" thickBot="1" x14ac:dyDescent="0.3">
      <c r="A94" s="58" t="s">
        <v>54</v>
      </c>
      <c r="B94" s="59" t="s">
        <v>54</v>
      </c>
      <c r="C94" s="60" t="s">
        <v>62</v>
      </c>
      <c r="D94" s="61" t="s">
        <v>54</v>
      </c>
      <c r="E94" s="61" t="s">
        <v>54</v>
      </c>
      <c r="F94" s="62" t="s">
        <v>54</v>
      </c>
      <c r="G94" s="63" t="s">
        <v>54</v>
      </c>
      <c r="H94" s="64"/>
      <c r="I94" s="65" t="s">
        <v>62</v>
      </c>
      <c r="J94" s="61" t="s">
        <v>54</v>
      </c>
      <c r="K94" s="61" t="s">
        <v>54</v>
      </c>
      <c r="L94" s="62" t="s">
        <v>54</v>
      </c>
      <c r="M94" s="66" t="s">
        <v>54</v>
      </c>
      <c r="N94" s="67"/>
      <c r="O94" s="68" t="s">
        <v>54</v>
      </c>
      <c r="P94" s="69" t="str">
        <f t="shared" si="1"/>
        <v/>
      </c>
      <c r="Q94" s="70" t="s">
        <v>54</v>
      </c>
      <c r="R94" s="70" t="s">
        <v>54</v>
      </c>
      <c r="S94" s="71" t="s">
        <v>54</v>
      </c>
      <c r="T94" s="1"/>
      <c r="U94" s="1"/>
    </row>
    <row r="95" spans="1:21" ht="15" x14ac:dyDescent="0.25">
      <c r="A95" s="73" t="s">
        <v>92</v>
      </c>
      <c r="B95" s="74">
        <f>IF(SUM(B25:B94)=0,"-",AVERAGE(B25:B94))</f>
        <v>24</v>
      </c>
      <c r="C95" s="75" t="s">
        <v>62</v>
      </c>
      <c r="D95" s="76">
        <f>IF(SUM(D25:D94)=0,0,AVERAGE(D25:D94))</f>
        <v>60.665219751993817</v>
      </c>
      <c r="E95" s="76">
        <f>IF(SUM(E25:E94)=0,"-",AVERAGE(E25:E94))</f>
        <v>5.5</v>
      </c>
      <c r="F95" s="77">
        <f>IF(SUM(F25:F94)=0,"-",AVERAGE(F25:F94))</f>
        <v>2.1828389485677082</v>
      </c>
      <c r="G95" s="78">
        <f>IF(SUM(G25:G94)=0,"-",AVERAGE(G25:G94))</f>
        <v>2.2233459472656252</v>
      </c>
      <c r="H95" s="77"/>
      <c r="I95" s="79" t="s">
        <v>62</v>
      </c>
      <c r="J95" s="76">
        <f>IF(SUM(J25:J94)=0,0,AVERAGE(J25:J94))</f>
        <v>41.515002950032553</v>
      </c>
      <c r="K95" s="76">
        <f>IF(SUM(K25:K94)=0,"-",AVERAGE(K25:K94))</f>
        <v>4.200124597549439</v>
      </c>
      <c r="L95" s="77">
        <f>IF(SUM(L25:L94)=0,"-",AVERAGE(L25:L94))</f>
        <v>2.0027537027994797</v>
      </c>
      <c r="M95" s="77">
        <f>IF(SUM(M25:M94)=0,"-",AVERAGE(M25:M94))</f>
        <v>2.0357625325520838</v>
      </c>
      <c r="N95" s="80"/>
      <c r="O95" s="81" t="str">
        <f>IF(SUM(O25:O94)=0,"-",AVERAGE(O25:O94))</f>
        <v>-</v>
      </c>
      <c r="P95" s="82">
        <f>IF(SUM(P25:P94)=0,"-",AVERAGE(P25:P94))</f>
        <v>19.150216801961264</v>
      </c>
      <c r="Q95" s="78">
        <f>IF(SUM(Q25:Q94)=0,"-",AVERAGE(Q25:Q94))</f>
        <v>0.18008524576822918</v>
      </c>
      <c r="R95" s="78">
        <f>IF(SUM(R25:R94)=0,"-",AVERAGE(R25:R94))</f>
        <v>0.18758341471354167</v>
      </c>
      <c r="S95" s="81">
        <f>IF(SUM(S25:S94)=0,"-",AVERAGE(S25:S94))</f>
        <v>2.0143143335978199E-2</v>
      </c>
      <c r="T95" s="1"/>
      <c r="U95" s="1"/>
    </row>
    <row r="96" spans="1:21" ht="15.75" thickBot="1" x14ac:dyDescent="0.3">
      <c r="A96" s="83" t="s">
        <v>93</v>
      </c>
      <c r="B96" s="84">
        <f>SUM(B25:B94)</f>
        <v>720</v>
      </c>
      <c r="C96" s="83"/>
      <c r="D96" s="85"/>
      <c r="E96" s="85"/>
      <c r="F96" s="86">
        <f>SUM(F25:F94)</f>
        <v>65.48516845703125</v>
      </c>
      <c r="G96" s="87">
        <f>SUM(G25:G94)</f>
        <v>66.70037841796875</v>
      </c>
      <c r="H96" s="88"/>
      <c r="I96" s="85"/>
      <c r="J96" s="85"/>
      <c r="K96" s="85"/>
      <c r="L96" s="89">
        <f>SUM(L25:L94)</f>
        <v>60.082611083984389</v>
      </c>
      <c r="M96" s="90">
        <f>SUM(M25:M94)</f>
        <v>61.072875976562514</v>
      </c>
      <c r="N96" s="91"/>
      <c r="O96" s="92">
        <f>SUM(O25:O94)</f>
        <v>0</v>
      </c>
      <c r="P96" s="83"/>
      <c r="Q96" s="93">
        <f>SUM(Q25:Q94)</f>
        <v>5.402557373046875</v>
      </c>
      <c r="R96" s="93">
        <f>SUM(R25:R94)</f>
        <v>5.62750244140625</v>
      </c>
      <c r="S96" s="92">
        <f>SUM(S25:S94)</f>
        <v>0.60429430007934593</v>
      </c>
      <c r="T96" s="1"/>
      <c r="U96" s="1"/>
    </row>
    <row r="97" spans="1:21" x14ac:dyDescent="0.2">
      <c r="A97" s="95">
        <f>70-COUNTIF(A25:A94,"")</f>
        <v>30</v>
      </c>
      <c r="B97" s="95">
        <f>COUNT(B25:B94)</f>
        <v>30</v>
      </c>
      <c r="C97" s="95">
        <f>A97-B97</f>
        <v>0</v>
      </c>
      <c r="D97" s="96" t="s">
        <v>94</v>
      </c>
      <c r="E97" s="96">
        <v>8</v>
      </c>
      <c r="F97" s="97">
        <f>AVERAGE(F48:F54)</f>
        <v>0.39166259765625</v>
      </c>
      <c r="G97" s="98"/>
      <c r="H97" s="99"/>
      <c r="I97" s="99"/>
      <c r="J97" s="99"/>
      <c r="K97" s="99"/>
      <c r="L97" s="97">
        <f>AVERAGE(L48:L54)</f>
        <v>0.17620849609375</v>
      </c>
      <c r="M97" s="98"/>
      <c r="N97" s="98"/>
      <c r="O97" s="98"/>
      <c r="P97" s="98"/>
      <c r="Q97" s="97">
        <f>AVERAGE(Q48:Q54)</f>
        <v>0.2154541015625</v>
      </c>
      <c r="R97" s="97"/>
      <c r="S97" s="100">
        <f>AVERAGE(S48:S54)</f>
        <v>1.7928464072091244E-2</v>
      </c>
      <c r="T97" s="98"/>
      <c r="U97" s="98"/>
    </row>
    <row r="98" spans="1:21" ht="15" x14ac:dyDescent="0.25">
      <c r="A98" s="23" t="s">
        <v>95</v>
      </c>
      <c r="B98" s="23"/>
      <c r="C98" s="23"/>
      <c r="D98" s="23"/>
      <c r="E98" s="23"/>
      <c r="F98" s="102"/>
      <c r="G98" s="102"/>
      <c r="H98" s="23"/>
      <c r="I98" s="23"/>
      <c r="J98" s="23"/>
      <c r="K98" s="23"/>
      <c r="L98" s="102"/>
      <c r="M98" s="23"/>
      <c r="N98" s="23"/>
      <c r="O98" s="23"/>
      <c r="P98" s="23"/>
      <c r="Q98" s="103">
        <v>0</v>
      </c>
      <c r="R98" s="103">
        <v>0</v>
      </c>
      <c r="S98" s="103">
        <v>0</v>
      </c>
      <c r="T98" s="23"/>
      <c r="U98" s="23"/>
    </row>
    <row r="99" spans="1:21" ht="15" x14ac:dyDescent="0.25">
      <c r="A99" s="106" t="s">
        <v>96</v>
      </c>
      <c r="B99" s="106"/>
      <c r="C99" s="106"/>
      <c r="D99" s="106"/>
      <c r="E99" s="106"/>
      <c r="F99" s="103"/>
      <c r="G99" s="103"/>
      <c r="H99" s="106"/>
      <c r="I99" s="106"/>
      <c r="J99" s="106"/>
      <c r="K99" s="106"/>
      <c r="L99" s="103"/>
      <c r="M99" s="106"/>
      <c r="N99" s="106"/>
      <c r="O99" s="106"/>
      <c r="P99" s="106"/>
      <c r="Q99" s="103">
        <v>0</v>
      </c>
      <c r="R99" s="103">
        <v>0</v>
      </c>
      <c r="S99" s="103">
        <v>0</v>
      </c>
      <c r="T99" s="106"/>
      <c r="U99" s="106"/>
    </row>
    <row r="100" spans="1:21" ht="15.75" x14ac:dyDescent="0.25">
      <c r="A100" s="109" t="s">
        <v>97</v>
      </c>
      <c r="B100" s="109"/>
      <c r="C100" s="109"/>
      <c r="D100" s="109"/>
      <c r="E100" s="109"/>
      <c r="F100" s="110"/>
      <c r="G100" s="111"/>
      <c r="H100" s="109"/>
      <c r="I100" s="109"/>
      <c r="J100" s="109"/>
      <c r="K100" s="109"/>
      <c r="L100" s="110"/>
      <c r="M100" s="109"/>
      <c r="N100" s="109"/>
      <c r="O100" s="109"/>
      <c r="P100" s="109"/>
      <c r="Q100" s="110">
        <f>Q96+Q98-Q99</f>
        <v>5.402557373046875</v>
      </c>
      <c r="R100" s="110">
        <f>R96+R98-R99</f>
        <v>5.62750244140625</v>
      </c>
      <c r="S100" s="112">
        <f>S96-M106</f>
        <v>0.52217542800903338</v>
      </c>
      <c r="T100" s="113"/>
      <c r="U100" s="113"/>
    </row>
    <row r="101" spans="1:21" x14ac:dyDescent="0.2">
      <c r="A101" s="99"/>
      <c r="B101" s="99"/>
      <c r="C101" s="114"/>
      <c r="D101" s="114"/>
      <c r="E101" s="114"/>
      <c r="F101" s="99"/>
      <c r="G101" s="114"/>
      <c r="H101" s="114"/>
      <c r="I101" s="114"/>
      <c r="J101" s="114"/>
      <c r="K101" s="114"/>
      <c r="L101" s="114"/>
      <c r="M101" s="114"/>
      <c r="N101" s="114"/>
      <c r="O101" s="114"/>
      <c r="P101" s="114"/>
      <c r="Q101" s="114"/>
      <c r="R101" s="114"/>
      <c r="S101" s="99"/>
      <c r="T101" s="25"/>
      <c r="U101" s="25"/>
    </row>
    <row r="102" spans="1:21" ht="15" x14ac:dyDescent="0.25">
      <c r="A102" s="115" t="s">
        <v>98</v>
      </c>
      <c r="B102" s="115"/>
      <c r="C102" s="1"/>
      <c r="D102" s="1"/>
      <c r="E102" s="1"/>
      <c r="F102" s="1"/>
      <c r="G102" s="1"/>
      <c r="H102" s="1"/>
      <c r="I102" s="1"/>
      <c r="J102" s="20"/>
      <c r="K102" s="20"/>
      <c r="L102" s="20"/>
      <c r="M102" s="1"/>
      <c r="N102" s="1"/>
      <c r="O102" s="1"/>
      <c r="P102" s="1"/>
      <c r="Q102" s="1"/>
      <c r="R102" s="1"/>
      <c r="S102" s="18"/>
      <c r="T102" s="1"/>
      <c r="U102" s="1"/>
    </row>
    <row r="103" spans="1:21" x14ac:dyDescent="0.2">
      <c r="A103" s="25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</row>
    <row r="104" spans="1:21" ht="15" x14ac:dyDescent="0.25">
      <c r="A104" s="1" t="s">
        <v>99</v>
      </c>
      <c r="B104" s="1"/>
      <c r="C104" s="1"/>
      <c r="D104" s="1"/>
      <c r="E104" s="1"/>
      <c r="F104" s="18">
        <f>24*(B97)-B96-B20*24</f>
        <v>0</v>
      </c>
      <c r="G104" s="1" t="s">
        <v>100</v>
      </c>
      <c r="H104" s="1" t="s">
        <v>100</v>
      </c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1:21" x14ac:dyDescent="0.2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</row>
    <row r="106" spans="1:21" ht="15" x14ac:dyDescent="0.25">
      <c r="A106" s="1" t="s">
        <v>178</v>
      </c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8">
        <f>Q96*15.2/1000</f>
        <v>8.2118872070312487E-2</v>
      </c>
      <c r="N106" s="1"/>
      <c r="O106" s="1" t="s">
        <v>102</v>
      </c>
      <c r="P106" s="1"/>
      <c r="Q106" s="1"/>
      <c r="R106" s="1"/>
      <c r="S106" s="1"/>
      <c r="T106" s="1"/>
      <c r="U106" s="1"/>
    </row>
    <row r="107" spans="1:21" ht="15" x14ac:dyDescent="0.25">
      <c r="A107" s="1" t="s">
        <v>103</v>
      </c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 t="s">
        <v>102</v>
      </c>
      <c r="P107" s="1"/>
      <c r="Q107" s="1"/>
      <c r="R107" s="1"/>
      <c r="S107" s="1"/>
      <c r="T107" s="1"/>
      <c r="U107" s="1"/>
    </row>
    <row r="108" spans="1:21" ht="15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1:21" ht="15" x14ac:dyDescent="0.25">
      <c r="A109" s="1" t="s">
        <v>104</v>
      </c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1:21" ht="15" x14ac:dyDescent="0.25">
      <c r="A110" s="1" t="s">
        <v>105</v>
      </c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7" t="s">
        <v>106</v>
      </c>
    </row>
  </sheetData>
  <mergeCells count="3">
    <mergeCell ref="A2:O2"/>
    <mergeCell ref="C22:G22"/>
    <mergeCell ref="I22:M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Львовская 27</vt:lpstr>
      <vt:lpstr>Львовская 1</vt:lpstr>
      <vt:lpstr>Львовская 19 к.2 ИТП - 1</vt:lpstr>
      <vt:lpstr>Львовская 19 к.2 ИТП - 2</vt:lpstr>
      <vt:lpstr>Львовская, 21 к.2 </vt:lpstr>
      <vt:lpstr>Львовская ,27 к.2(встройка)</vt:lpstr>
      <vt:lpstr>Львовская ,27 к.2 ИТП 1</vt:lpstr>
      <vt:lpstr>Львовская ,27 к.2 ИТП 2</vt:lpstr>
      <vt:lpstr>Львовская ,27 к.2 ИТП 2 (встрой</vt:lpstr>
      <vt:lpstr>'Львовская 27'!Область_печати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Dmitriy</cp:lastModifiedBy>
  <cp:lastPrinted>2010-09-02T09:34:44Z</cp:lastPrinted>
  <dcterms:created xsi:type="dcterms:W3CDTF">1996-10-08T23:32:33Z</dcterms:created>
  <dcterms:modified xsi:type="dcterms:W3CDTF">2018-07-04T12:49:09Z</dcterms:modified>
</cp:coreProperties>
</file>