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5" yWindow="-15" windowWidth="15480" windowHeight="6270"/>
  </bookViews>
  <sheets>
    <sheet name="Лист3" sheetId="1" r:id="rId1"/>
  </sheets>
  <definedNames>
    <definedName name="_xlnm.Print_Area" localSheetId="0">Лист3!$A$1:$U$107</definedName>
  </definedNames>
  <calcPr calcId="144525" refMode="R1C1"/>
</workbook>
</file>

<file path=xl/calcChain.xml><?xml version="1.0" encoding="utf-8"?>
<calcChain xmlns="http://schemas.openxmlformats.org/spreadsheetml/2006/main">
  <c r="U95" i="1" l="1"/>
  <c r="Q95" i="1"/>
  <c r="M95" i="1"/>
  <c r="G95" i="1"/>
  <c r="C95" i="1"/>
  <c r="B95" i="1"/>
  <c r="D95" i="1" s="1"/>
  <c r="U94" i="1"/>
  <c r="U98" i="1" s="1"/>
  <c r="T94" i="1"/>
  <c r="S94" i="1"/>
  <c r="R94" i="1"/>
  <c r="Q94" i="1"/>
  <c r="N94" i="1"/>
  <c r="M94" i="1"/>
  <c r="H94" i="1"/>
  <c r="G94" i="1"/>
  <c r="C94" i="1"/>
  <c r="U93" i="1"/>
  <c r="T93" i="1"/>
  <c r="S93" i="1"/>
  <c r="R93" i="1"/>
  <c r="Q93" i="1"/>
  <c r="N93" i="1"/>
  <c r="M93" i="1"/>
  <c r="L93" i="1"/>
  <c r="K93" i="1"/>
  <c r="H93" i="1"/>
  <c r="G93" i="1"/>
  <c r="F93" i="1"/>
  <c r="E93" i="1"/>
  <c r="C93" i="1"/>
  <c r="X92" i="1"/>
  <c r="V92" i="1"/>
  <c r="W92" i="1" s="1"/>
  <c r="P92" i="1"/>
  <c r="X91" i="1"/>
  <c r="V91" i="1"/>
  <c r="W91" i="1" s="1"/>
  <c r="P91" i="1"/>
  <c r="X90" i="1"/>
  <c r="V90" i="1"/>
  <c r="W90" i="1" s="1"/>
  <c r="P90" i="1"/>
  <c r="X89" i="1"/>
  <c r="V89" i="1"/>
  <c r="W89" i="1" s="1"/>
  <c r="P89" i="1"/>
  <c r="X88" i="1"/>
  <c r="V88" i="1"/>
  <c r="W88" i="1" s="1"/>
  <c r="P88" i="1"/>
  <c r="X87" i="1"/>
  <c r="V87" i="1"/>
  <c r="W87" i="1" s="1"/>
  <c r="P87" i="1"/>
  <c r="X86" i="1"/>
  <c r="V86" i="1"/>
  <c r="W86" i="1" s="1"/>
  <c r="P86" i="1"/>
  <c r="X85" i="1"/>
  <c r="V85" i="1"/>
  <c r="W85" i="1" s="1"/>
  <c r="P85" i="1"/>
  <c r="X84" i="1"/>
  <c r="V84" i="1"/>
  <c r="W84" i="1" s="1"/>
  <c r="P84" i="1"/>
  <c r="X83" i="1"/>
  <c r="V83" i="1"/>
  <c r="W83" i="1" s="1"/>
  <c r="P83" i="1"/>
  <c r="X82" i="1"/>
  <c r="V82" i="1"/>
  <c r="W82" i="1" s="1"/>
  <c r="P82" i="1"/>
  <c r="X81" i="1"/>
  <c r="V81" i="1"/>
  <c r="W81" i="1" s="1"/>
  <c r="P81" i="1"/>
  <c r="X80" i="1"/>
  <c r="V80" i="1"/>
  <c r="W80" i="1" s="1"/>
  <c r="P80" i="1"/>
  <c r="X79" i="1"/>
  <c r="V79" i="1"/>
  <c r="W79" i="1" s="1"/>
  <c r="P79" i="1"/>
  <c r="X78" i="1"/>
  <c r="V78" i="1"/>
  <c r="W78" i="1" s="1"/>
  <c r="P78" i="1"/>
  <c r="X77" i="1"/>
  <c r="V77" i="1"/>
  <c r="W77" i="1" s="1"/>
  <c r="P77" i="1"/>
  <c r="X76" i="1"/>
  <c r="V76" i="1"/>
  <c r="W76" i="1" s="1"/>
  <c r="P76" i="1"/>
  <c r="X75" i="1"/>
  <c r="V75" i="1"/>
  <c r="W75" i="1" s="1"/>
  <c r="P75" i="1"/>
  <c r="X74" i="1"/>
  <c r="V74" i="1"/>
  <c r="W74" i="1" s="1"/>
  <c r="P74" i="1"/>
  <c r="X73" i="1"/>
  <c r="V73" i="1"/>
  <c r="W73" i="1" s="1"/>
  <c r="P73" i="1"/>
  <c r="X72" i="1"/>
  <c r="V72" i="1"/>
  <c r="W72" i="1" s="1"/>
  <c r="P72" i="1"/>
  <c r="X71" i="1"/>
  <c r="V71" i="1"/>
  <c r="W71" i="1" s="1"/>
  <c r="P71" i="1"/>
  <c r="X70" i="1"/>
  <c r="V70" i="1"/>
  <c r="W70" i="1" s="1"/>
  <c r="P70" i="1"/>
  <c r="X69" i="1"/>
  <c r="V69" i="1"/>
  <c r="W69" i="1" s="1"/>
  <c r="P69" i="1"/>
  <c r="X68" i="1"/>
  <c r="V68" i="1"/>
  <c r="W68" i="1" s="1"/>
  <c r="P68" i="1"/>
  <c r="X67" i="1"/>
  <c r="V67" i="1"/>
  <c r="W67" i="1" s="1"/>
  <c r="P67" i="1"/>
  <c r="X66" i="1"/>
  <c r="V66" i="1"/>
  <c r="W66" i="1" s="1"/>
  <c r="P66" i="1"/>
  <c r="X65" i="1"/>
  <c r="V65" i="1"/>
  <c r="W65" i="1" s="1"/>
  <c r="P65" i="1"/>
  <c r="X64" i="1"/>
  <c r="V64" i="1"/>
  <c r="W64" i="1" s="1"/>
  <c r="P64" i="1"/>
  <c r="X63" i="1"/>
  <c r="V63" i="1"/>
  <c r="W63" i="1" s="1"/>
  <c r="P63" i="1"/>
  <c r="X62" i="1"/>
  <c r="V62" i="1"/>
  <c r="W62" i="1" s="1"/>
  <c r="P62" i="1"/>
  <c r="X61" i="1"/>
  <c r="V61" i="1"/>
  <c r="W61" i="1" s="1"/>
  <c r="P61" i="1"/>
  <c r="X60" i="1"/>
  <c r="V60" i="1"/>
  <c r="W60" i="1" s="1"/>
  <c r="P60" i="1"/>
  <c r="X59" i="1"/>
  <c r="V59" i="1"/>
  <c r="W59" i="1" s="1"/>
  <c r="P59" i="1"/>
  <c r="X58" i="1"/>
  <c r="V58" i="1"/>
  <c r="W58" i="1" s="1"/>
  <c r="P58" i="1"/>
  <c r="X57" i="1"/>
  <c r="V57" i="1"/>
  <c r="W57" i="1" s="1"/>
  <c r="P57" i="1"/>
  <c r="X56" i="1"/>
  <c r="V56" i="1"/>
  <c r="W56" i="1" s="1"/>
  <c r="P56" i="1"/>
  <c r="X55" i="1"/>
  <c r="V55" i="1"/>
  <c r="W55" i="1" s="1"/>
  <c r="P55" i="1"/>
  <c r="X54" i="1"/>
  <c r="V54" i="1"/>
  <c r="W54" i="1" s="1"/>
  <c r="P54" i="1"/>
  <c r="X53" i="1"/>
  <c r="V53" i="1"/>
  <c r="W53" i="1" s="1"/>
  <c r="P53" i="1"/>
  <c r="X52" i="1"/>
  <c r="V52" i="1"/>
  <c r="W52" i="1" s="1"/>
  <c r="P52" i="1"/>
  <c r="X51" i="1"/>
  <c r="V51" i="1"/>
  <c r="W51" i="1" s="1"/>
  <c r="P51" i="1"/>
  <c r="X50" i="1"/>
  <c r="V50" i="1"/>
  <c r="W50" i="1" s="1"/>
  <c r="P50" i="1"/>
  <c r="X49" i="1"/>
  <c r="V49" i="1"/>
  <c r="W49" i="1" s="1"/>
  <c r="P49" i="1"/>
  <c r="X48" i="1"/>
  <c r="V48" i="1"/>
  <c r="W48" i="1" s="1"/>
  <c r="P48" i="1"/>
  <c r="X47" i="1"/>
  <c r="V47" i="1"/>
  <c r="W47" i="1" s="1"/>
  <c r="P47" i="1"/>
  <c r="X46" i="1"/>
  <c r="V46" i="1"/>
  <c r="W46" i="1" s="1"/>
  <c r="P46" i="1"/>
  <c r="X45" i="1"/>
  <c r="V45" i="1"/>
  <c r="W45" i="1" s="1"/>
  <c r="P45" i="1"/>
  <c r="X44" i="1"/>
  <c r="V44" i="1"/>
  <c r="W44" i="1" s="1"/>
  <c r="P44" i="1"/>
  <c r="X43" i="1"/>
  <c r="V43" i="1"/>
  <c r="W43" i="1" s="1"/>
  <c r="P43" i="1"/>
  <c r="X42" i="1"/>
  <c r="V42" i="1"/>
  <c r="W42" i="1" s="1"/>
  <c r="P42" i="1"/>
  <c r="X41" i="1"/>
  <c r="V41" i="1"/>
  <c r="W41" i="1" s="1"/>
  <c r="P41" i="1"/>
  <c r="X40" i="1"/>
  <c r="V40" i="1"/>
  <c r="W40" i="1" s="1"/>
  <c r="P40" i="1"/>
  <c r="X39" i="1"/>
  <c r="V39" i="1"/>
  <c r="W39" i="1" s="1"/>
  <c r="P39" i="1"/>
  <c r="X38" i="1"/>
  <c r="V38" i="1"/>
  <c r="W38" i="1" s="1"/>
  <c r="P38" i="1"/>
  <c r="X37" i="1"/>
  <c r="V37" i="1"/>
  <c r="W37" i="1" s="1"/>
  <c r="P37" i="1"/>
  <c r="X36" i="1"/>
  <c r="V36" i="1"/>
  <c r="W36" i="1" s="1"/>
  <c r="P36" i="1"/>
  <c r="X35" i="1"/>
  <c r="V35" i="1"/>
  <c r="W35" i="1" s="1"/>
  <c r="P35" i="1"/>
  <c r="X34" i="1"/>
  <c r="V34" i="1"/>
  <c r="W34" i="1" s="1"/>
  <c r="P34" i="1"/>
  <c r="X33" i="1"/>
  <c r="V33" i="1"/>
  <c r="W33" i="1" s="1"/>
  <c r="P33" i="1"/>
  <c r="X32" i="1"/>
  <c r="V32" i="1"/>
  <c r="W32" i="1" s="1"/>
  <c r="P32" i="1"/>
  <c r="X31" i="1"/>
  <c r="V31" i="1"/>
  <c r="W31" i="1" s="1"/>
  <c r="P31" i="1"/>
  <c r="X30" i="1"/>
  <c r="V30" i="1"/>
  <c r="W30" i="1" s="1"/>
  <c r="P30" i="1"/>
  <c r="X29" i="1"/>
  <c r="V29" i="1"/>
  <c r="W29" i="1" s="1"/>
  <c r="P29" i="1"/>
  <c r="X28" i="1"/>
  <c r="V28" i="1"/>
  <c r="W28" i="1" s="1"/>
  <c r="P28" i="1"/>
  <c r="X27" i="1"/>
  <c r="V27" i="1"/>
  <c r="W27" i="1" s="1"/>
  <c r="P27" i="1"/>
  <c r="X26" i="1"/>
  <c r="V26" i="1"/>
  <c r="W26" i="1" s="1"/>
  <c r="P26" i="1"/>
  <c r="X25" i="1"/>
  <c r="V25" i="1"/>
  <c r="W25" i="1" s="1"/>
  <c r="P25" i="1"/>
  <c r="X24" i="1"/>
  <c r="V24" i="1"/>
  <c r="W24" i="1" s="1"/>
  <c r="P24" i="1"/>
  <c r="X23" i="1"/>
  <c r="V23" i="1"/>
  <c r="W23" i="1" s="1"/>
  <c r="P23" i="1"/>
  <c r="P93" i="1" l="1"/>
  <c r="G101" i="1"/>
</calcChain>
</file>

<file path=xl/sharedStrings.xml><?xml version="1.0" encoding="utf-8"?>
<sst xmlns="http://schemas.openxmlformats.org/spreadsheetml/2006/main" count="902" uniqueCount="101">
  <si>
    <r>
      <t>ТСО:</t>
    </r>
    <r>
      <rPr>
        <b/>
        <sz val="11"/>
        <color indexed="8"/>
        <rFont val="Times New Roman"/>
        <family val="1"/>
        <charset val="204"/>
      </rPr>
      <t xml:space="preserve"> ООО "Петербугтеплоэнерго""</t>
    </r>
  </si>
  <si>
    <t xml:space="preserve">Отчет о теплопотреблении по приборам УУТЭ за ноябрь 2017 </t>
  </si>
  <si>
    <t xml:space="preserve">Заявка № </t>
  </si>
  <si>
    <t>Абонент: ООО "Жилкомсервис", тел.:363-02-56</t>
  </si>
  <si>
    <t>Код УУТЭ: 5828</t>
  </si>
  <si>
    <t xml:space="preserve">Договор: </t>
  </si>
  <si>
    <t/>
  </si>
  <si>
    <t xml:space="preserve">Инженер: </t>
  </si>
  <si>
    <t xml:space="preserve">Адрес: </t>
  </si>
  <si>
    <t xml:space="preserve">ул. Львовская, 27/2 ИТП 2 (встройка) </t>
  </si>
  <si>
    <t>график: 95/70</t>
  </si>
  <si>
    <t>Обслуживающая организация:</t>
  </si>
  <si>
    <t>ООО "СпецПроект Сервис" т. 363-02-57</t>
  </si>
  <si>
    <t xml:space="preserve">Схема подключения: Двухтрубная  </t>
  </si>
  <si>
    <t>Источник: Львовская 14</t>
  </si>
  <si>
    <t>Отопление</t>
  </si>
  <si>
    <r>
      <t xml:space="preserve">Вычислитель: </t>
    </r>
    <r>
      <rPr>
        <b/>
        <sz val="11"/>
        <color indexed="8"/>
        <rFont val="Times New Roman"/>
        <family val="1"/>
        <charset val="204"/>
      </rPr>
      <t>КМ-5-6 № 2100951</t>
    </r>
  </si>
  <si>
    <t xml:space="preserve">Приборы УУТЭ поверены до </t>
  </si>
  <si>
    <t>14.01.2018</t>
  </si>
  <si>
    <t>Тхв=0 С</t>
  </si>
  <si>
    <t>Расчетный алгоритм:</t>
  </si>
  <si>
    <r>
      <t xml:space="preserve"> зима: </t>
    </r>
    <r>
      <rPr>
        <sz val="11"/>
        <color indexed="8"/>
        <rFont val="Times New Roman"/>
        <family val="1"/>
        <charset val="204"/>
      </rPr>
      <t xml:space="preserve"> Qот=m1*(h1-hхв)-m2*(h2-hхв) </t>
    </r>
    <r>
      <rPr>
        <b/>
        <sz val="11"/>
        <color indexed="8"/>
        <rFont val="Times New Roman"/>
        <family val="1"/>
        <charset val="204"/>
      </rPr>
      <t xml:space="preserve">   лето:</t>
    </r>
    <r>
      <rPr>
        <sz val="11"/>
        <color indexed="8"/>
        <rFont val="Times New Roman"/>
        <family val="1"/>
        <charset val="204"/>
      </rPr>
      <t xml:space="preserve"> Qгвс=m3*(h3-hхв)</t>
    </r>
  </si>
  <si>
    <t xml:space="preserve">Договорные нагрузки, Гкал/ч,                    Qот=0.00963          Qвент.=        Qтех.пот.=           Qгвс=0.010121        </t>
  </si>
  <si>
    <t xml:space="preserve">Договорные нагрузки (ср.час), Гкал/ч,      Qтех.гвс.ср=         Qгвс.ср= </t>
  </si>
  <si>
    <t>Договорные нагрузки (ср.час), т/ч,            Gот=0.275          Gвент.=        Gтех.пот.=     Gгвс=0.184     Gгвс.м=</t>
  </si>
  <si>
    <t>Фактические нагрузки:            Gот ф.=6.6 т/сут          Gгвс ф.= т/сут     Qот.ф.= ГКал/мес     Qот.ср.ф.= ГКал/сут</t>
  </si>
  <si>
    <t xml:space="preserve">Константные значения:   P1=   P2=   P3=   P4=   T1=   T2=   T3=   T4=   T5= </t>
  </si>
  <si>
    <t>к-во по среднему:</t>
  </si>
  <si>
    <t>Подающий трубопровод</t>
  </si>
  <si>
    <t>Обратный трубопровод</t>
  </si>
  <si>
    <t>Дата</t>
  </si>
  <si>
    <t>часы</t>
  </si>
  <si>
    <t>fG1,</t>
  </si>
  <si>
    <t>T1,</t>
  </si>
  <si>
    <t>P1,</t>
  </si>
  <si>
    <t>G1,</t>
  </si>
  <si>
    <t>Q1</t>
  </si>
  <si>
    <t>fG2,</t>
  </si>
  <si>
    <t xml:space="preserve">T2, </t>
  </si>
  <si>
    <t>P2,</t>
  </si>
  <si>
    <t>G2,</t>
  </si>
  <si>
    <t>Q2</t>
  </si>
  <si>
    <t>dT,</t>
  </si>
  <si>
    <t>dG,</t>
  </si>
  <si>
    <t>G1гвс,</t>
  </si>
  <si>
    <t>G2гвс,</t>
  </si>
  <si>
    <t>dGгвс,</t>
  </si>
  <si>
    <t>Q</t>
  </si>
  <si>
    <t>%</t>
  </si>
  <si>
    <t>С</t>
  </si>
  <si>
    <t>кгс/см</t>
  </si>
  <si>
    <t>тонн</t>
  </si>
  <si>
    <t>Гкал</t>
  </si>
  <si>
    <t>W1</t>
  </si>
  <si>
    <t>W2</t>
  </si>
  <si>
    <t>C</t>
  </si>
  <si>
    <t>24.10.17</t>
  </si>
  <si>
    <t>-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</si>
  <si>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</si>
  <si>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</si>
  <si>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</si>
  <si>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</si>
  <si>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</si>
  <si>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</si>
  <si>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</si>
  <si>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</si>
  <si>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</si>
  <si>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</si>
  <si>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</si>
  <si>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</si>
  <si>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</si>
  <si>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</si>
  <si>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</si>
  <si>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</si>
  <si>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</si>
  <si>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</si>
  <si>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</si>
  <si>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</si>
  <si>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</si>
  <si>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</si>
  <si>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</si>
  <si>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</si>
  <si>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</si>
  <si>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</si>
  <si>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</si>
  <si>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</si>
  <si>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</si>
  <si>
    <t>23.11.17</t>
  </si>
  <si>
    <t>Среднее</t>
  </si>
  <si>
    <t>Итого</t>
  </si>
  <si>
    <t xml:space="preserve"> среднему:</t>
  </si>
  <si>
    <t>Ориентировочно до конца месяца(+)</t>
  </si>
  <si>
    <t>Корректировка за прошлый месяц (-)</t>
  </si>
  <si>
    <t>Время аварийных ситуаций:</t>
  </si>
  <si>
    <t>часов</t>
  </si>
  <si>
    <t>Итого с учетом среднемесячной температуры холодной воды  tхв=    ____ 'C</t>
  </si>
  <si>
    <t>______ Гкал</t>
  </si>
  <si>
    <t>Всего с учетом нормативных потерь на участке от раздела до узла учета</t>
  </si>
  <si>
    <t>Ответствееный за учёт</t>
  </si>
  <si>
    <t xml:space="preserve">(по доверенности абонента)                   __________________________________________ </t>
  </si>
  <si>
    <t>/___________________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</si>
</sst>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\ hh:mm"/>
    <numFmt numFmtId="165" formatCode="0.0"/>
    <numFmt numFmtId="166" formatCode="0.000"/>
  </numFmts>
  <fonts count="3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2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 horizontal="center"/>
    </xf>
  </cellStyleXfs>
  <cellXfs count="116">
    <xf numFmtId="0" fontId="0" fillId="0" borderId="0" xfId="0"/>
    <xf numFmtId="0" fontId="21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3" fillId="0" borderId="0" xfId="0" applyFont="1" applyFill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5" fillId="0" borderId="0" xfId="0" applyFont="1" applyFill="1" applyAlignment="1"/>
    <xf numFmtId="0" fontId="26" fillId="0" borderId="0" xfId="0" applyFont="1" applyFill="1" applyAlignment="1">
      <alignment horizontal="right"/>
    </xf>
    <xf numFmtId="0" fontId="27" fillId="0" borderId="0" xfId="0" applyFont="1" applyFill="1"/>
    <xf numFmtId="0" fontId="20" fillId="0" borderId="0" xfId="0" applyFont="1" applyFill="1" applyAlignment="1">
      <alignment horizontal="right"/>
    </xf>
    <xf numFmtId="0" fontId="28" fillId="0" borderId="0" xfId="0" applyFont="1" applyFill="1"/>
    <xf numFmtId="0" fontId="29" fillId="0" borderId="0" xfId="0" applyFont="1" applyFill="1"/>
    <xf numFmtId="0" fontId="24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/>
    <xf numFmtId="2" fontId="21" fillId="0" borderId="0" xfId="0" applyNumberFormat="1" applyFont="1" applyFill="1"/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9" fillId="0" borderId="0" xfId="0" applyFont="1" applyFill="1" applyBorder="1"/>
    <xf numFmtId="0" fontId="20" fillId="0" borderId="0" xfId="0" applyFont="1" applyFill="1" applyBorder="1"/>
    <xf numFmtId="2" fontId="21" fillId="0" borderId="0" xfId="0" applyNumberFormat="1" applyFont="1" applyFill="1" applyBorder="1"/>
    <xf numFmtId="0" fontId="24" fillId="0" borderId="0" xfId="0" applyFont="1" applyFill="1" applyBorder="1" applyAlignment="1">
      <alignment horizontal="right"/>
    </xf>
    <xf numFmtId="0" fontId="30" fillId="0" borderId="0" xfId="0" applyFont="1" applyFill="1"/>
    <xf numFmtId="0" fontId="30" fillId="0" borderId="0" xfId="0" applyFont="1" applyFill="1" applyAlignment="1">
      <alignment horizontal="center"/>
    </xf>
    <xf numFmtId="2" fontId="31" fillId="0" borderId="0" xfId="0" applyNumberFormat="1" applyFont="1" applyFill="1" applyBorder="1"/>
    <xf numFmtId="164" fontId="20" fillId="0" borderId="10" xfId="43" applyNumberFormat="1" applyFont="1" applyFill="1" applyBorder="1" applyAlignment="1">
      <alignment horizontal="center"/>
    </xf>
    <xf numFmtId="164" fontId="20" fillId="0" borderId="11" xfId="43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8" xfId="0" applyFont="1" applyFill="1" applyBorder="1"/>
    <xf numFmtId="0" fontId="21" fillId="0" borderId="19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32" fillId="0" borderId="0" xfId="42" applyFont="1" applyFill="1"/>
    <xf numFmtId="164" fontId="20" fillId="0" borderId="13" xfId="43" applyNumberFormat="1" applyFont="1" applyFill="1" applyBorder="1" applyAlignment="1">
      <alignment horizontal="center"/>
    </xf>
    <xf numFmtId="164" fontId="20" fillId="0" borderId="21" xfId="43" applyNumberFormat="1" applyFont="1" applyFill="1" applyBorder="1" applyAlignment="1">
      <alignment horizontal="center"/>
    </xf>
    <xf numFmtId="0" fontId="20" fillId="0" borderId="13" xfId="43" applyFont="1" applyFill="1" applyBorder="1" applyAlignment="1">
      <alignment horizontal="center"/>
    </xf>
    <xf numFmtId="0" fontId="20" fillId="0" borderId="22" xfId="43" applyFont="1" applyFill="1" applyBorder="1" applyAlignment="1">
      <alignment horizontal="center"/>
    </xf>
    <xf numFmtId="0" fontId="20" fillId="0" borderId="0" xfId="43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43" applyFont="1" applyFill="1" applyBorder="1" applyAlignment="1">
      <alignment horizontal="center"/>
    </xf>
    <xf numFmtId="0" fontId="20" fillId="0" borderId="21" xfId="43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164" fontId="20" fillId="0" borderId="27" xfId="43" applyNumberFormat="1" applyFont="1" applyFill="1" applyBorder="1" applyAlignment="1">
      <alignment horizontal="center"/>
    </xf>
    <xf numFmtId="164" fontId="20" fillId="0" borderId="28" xfId="43" applyNumberFormat="1" applyFont="1" applyFill="1" applyBorder="1" applyAlignment="1">
      <alignment horizontal="center"/>
    </xf>
    <xf numFmtId="0" fontId="20" fillId="0" borderId="27" xfId="43" applyFont="1" applyFill="1" applyBorder="1" applyAlignment="1">
      <alignment horizontal="center"/>
    </xf>
    <xf numFmtId="0" fontId="20" fillId="0" borderId="29" xfId="43" applyFont="1" applyFill="1" applyBorder="1" applyAlignment="1">
      <alignment horizontal="center"/>
    </xf>
    <xf numFmtId="0" fontId="20" fillId="0" borderId="30" xfId="43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0" fillId="0" borderId="32" xfId="43" applyFont="1" applyFill="1" applyBorder="1" applyAlignment="1">
      <alignment horizontal="center"/>
    </xf>
    <xf numFmtId="0" fontId="20" fillId="0" borderId="28" xfId="43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right"/>
    </xf>
    <xf numFmtId="49" fontId="21" fillId="0" borderId="34" xfId="43" applyNumberFormat="1" applyFont="1" applyFill="1" applyBorder="1" applyAlignment="1">
      <alignment horizontal="left"/>
    </xf>
    <xf numFmtId="2" fontId="21" fillId="0" borderId="35" xfId="43" applyNumberFormat="1" applyFont="1" applyFill="1" applyBorder="1" applyAlignment="1">
      <alignment horizontal="center"/>
    </xf>
    <xf numFmtId="165" fontId="21" fillId="0" borderId="34" xfId="43" applyNumberFormat="1" applyFont="1" applyFill="1" applyBorder="1" applyAlignment="1">
      <alignment horizontal="center"/>
    </xf>
    <xf numFmtId="2" fontId="21" fillId="0" borderId="36" xfId="43" applyNumberFormat="1" applyFont="1" applyFill="1" applyBorder="1" applyAlignment="1">
      <alignment horizontal="center"/>
    </xf>
    <xf numFmtId="166" fontId="21" fillId="0" borderId="36" xfId="43" applyNumberFormat="1" applyFont="1" applyFill="1" applyBorder="1" applyAlignment="1">
      <alignment horizontal="center"/>
    </xf>
    <xf numFmtId="166" fontId="21" fillId="0" borderId="37" xfId="0" applyNumberFormat="1" applyFont="1" applyFill="1" applyBorder="1" applyAlignment="1">
      <alignment horizontal="center"/>
    </xf>
    <xf numFmtId="166" fontId="21" fillId="0" borderId="38" xfId="0" applyNumberFormat="1" applyFont="1" applyFill="1" applyBorder="1" applyAlignment="1">
      <alignment horizontal="center"/>
    </xf>
    <xf numFmtId="165" fontId="21" fillId="0" borderId="36" xfId="43" applyNumberFormat="1" applyFont="1" applyFill="1" applyBorder="1" applyAlignment="1">
      <alignment horizontal="center"/>
    </xf>
    <xf numFmtId="166" fontId="21" fillId="0" borderId="36" xfId="0" applyNumberFormat="1" applyFont="1" applyFill="1" applyBorder="1" applyAlignment="1">
      <alignment horizontal="center"/>
    </xf>
    <xf numFmtId="166" fontId="21" fillId="0" borderId="35" xfId="43" applyNumberFormat="1" applyFont="1" applyFill="1" applyBorder="1" applyAlignment="1">
      <alignment horizontal="center"/>
    </xf>
    <xf numFmtId="2" fontId="21" fillId="0" borderId="34" xfId="43" applyNumberFormat="1" applyFont="1" applyFill="1" applyBorder="1" applyAlignment="1">
      <alignment horizontal="center"/>
    </xf>
    <xf numFmtId="166" fontId="21" fillId="0" borderId="37" xfId="43" applyNumberFormat="1" applyFont="1" applyFill="1" applyBorder="1" applyAlignment="1">
      <alignment horizontal="center"/>
    </xf>
    <xf numFmtId="2" fontId="21" fillId="0" borderId="38" xfId="43" applyNumberFormat="1" applyFont="1" applyFill="1" applyBorder="1" applyAlignment="1">
      <alignment horizontal="center"/>
    </xf>
    <xf numFmtId="166" fontId="21" fillId="0" borderId="39" xfId="0" applyNumberFormat="1" applyFont="1" applyFill="1" applyBorder="1" applyAlignment="1">
      <alignment horizontal="center"/>
    </xf>
    <xf numFmtId="166" fontId="21" fillId="0" borderId="0" xfId="0" applyNumberFormat="1" applyFont="1" applyFill="1"/>
    <xf numFmtId="2" fontId="33" fillId="0" borderId="40" xfId="0" applyNumberFormat="1" applyFont="1" applyFill="1" applyBorder="1"/>
    <xf numFmtId="2" fontId="21" fillId="0" borderId="16" xfId="0" applyNumberFormat="1" applyFont="1" applyFill="1" applyBorder="1"/>
    <xf numFmtId="165" fontId="21" fillId="0" borderId="40" xfId="0" applyNumberFormat="1" applyFont="1" applyFill="1" applyBorder="1"/>
    <xf numFmtId="2" fontId="21" fillId="0" borderId="41" xfId="0" applyNumberFormat="1" applyFont="1" applyFill="1" applyBorder="1"/>
    <xf numFmtId="166" fontId="21" fillId="0" borderId="41" xfId="0" applyNumberFormat="1" applyFont="1" applyFill="1" applyBorder="1"/>
    <xf numFmtId="166" fontId="21" fillId="0" borderId="15" xfId="0" applyNumberFormat="1" applyFont="1" applyFill="1" applyBorder="1"/>
    <xf numFmtId="165" fontId="21" fillId="0" borderId="41" xfId="0" applyNumberFormat="1" applyFont="1" applyFill="1" applyBorder="1"/>
    <xf numFmtId="166" fontId="21" fillId="0" borderId="42" xfId="0" applyNumberFormat="1" applyFont="1" applyFill="1" applyBorder="1"/>
    <xf numFmtId="2" fontId="21" fillId="0" borderId="40" xfId="0" applyNumberFormat="1" applyFont="1" applyFill="1" applyBorder="1"/>
    <xf numFmtId="166" fontId="21" fillId="0" borderId="12" xfId="0" applyNumberFormat="1" applyFont="1" applyFill="1" applyBorder="1"/>
    <xf numFmtId="2" fontId="21" fillId="0" borderId="43" xfId="0" applyNumberFormat="1" applyFont="1" applyFill="1" applyBorder="1"/>
    <xf numFmtId="165" fontId="21" fillId="0" borderId="44" xfId="0" applyNumberFormat="1" applyFont="1" applyFill="1" applyBorder="1"/>
    <xf numFmtId="2" fontId="21" fillId="0" borderId="45" xfId="0" applyNumberFormat="1" applyFont="1" applyFill="1" applyBorder="1"/>
    <xf numFmtId="166" fontId="20" fillId="0" borderId="45" xfId="0" applyNumberFormat="1" applyFont="1" applyFill="1" applyBorder="1" applyAlignment="1"/>
    <xf numFmtId="166" fontId="21" fillId="0" borderId="46" xfId="0" applyNumberFormat="1" applyFont="1" applyFill="1" applyBorder="1"/>
    <xf numFmtId="2" fontId="21" fillId="0" borderId="47" xfId="0" applyNumberFormat="1" applyFont="1" applyFill="1" applyBorder="1"/>
    <xf numFmtId="166" fontId="20" fillId="0" borderId="45" xfId="0" applyNumberFormat="1" applyFont="1" applyFill="1" applyBorder="1"/>
    <xf numFmtId="166" fontId="21" fillId="0" borderId="45" xfId="0" applyNumberFormat="1" applyFont="1" applyFill="1" applyBorder="1"/>
    <xf numFmtId="2" fontId="21" fillId="0" borderId="44" xfId="0" applyNumberFormat="1" applyFont="1" applyFill="1" applyBorder="1"/>
    <xf numFmtId="166" fontId="20" fillId="0" borderId="46" xfId="0" applyNumberFormat="1" applyFont="1" applyFill="1" applyBorder="1"/>
    <xf numFmtId="2" fontId="20" fillId="0" borderId="48" xfId="0" applyNumberFormat="1" applyFont="1" applyFill="1" applyBorder="1"/>
    <xf numFmtId="0" fontId="34" fillId="0" borderId="0" xfId="0" applyFont="1" applyFill="1" applyAlignment="1">
      <alignment horizontal="right"/>
    </xf>
    <xf numFmtId="2" fontId="34" fillId="0" borderId="0" xfId="0" applyNumberFormat="1" applyFont="1" applyFill="1" applyAlignment="1">
      <alignment horizontal="right"/>
    </xf>
    <xf numFmtId="2" fontId="34" fillId="0" borderId="0" xfId="0" applyNumberFormat="1" applyFont="1" applyFill="1" applyBorder="1" applyAlignment="1">
      <alignment horizontal="right"/>
    </xf>
    <xf numFmtId="166" fontId="35" fillId="0" borderId="0" xfId="0" applyNumberFormat="1" applyFont="1" applyFill="1" applyBorder="1" applyAlignment="1">
      <alignment horizontal="right"/>
    </xf>
    <xf numFmtId="166" fontId="34" fillId="0" borderId="0" xfId="0" applyNumberFormat="1" applyFont="1" applyFill="1" applyBorder="1" applyAlignment="1">
      <alignment horizontal="right"/>
    </xf>
    <xf numFmtId="2" fontId="35" fillId="0" borderId="0" xfId="0" applyNumberFormat="1" applyFont="1" applyFill="1" applyBorder="1" applyAlignment="1">
      <alignment horizontal="right"/>
    </xf>
    <xf numFmtId="166" fontId="21" fillId="0" borderId="0" xfId="0" applyNumberFormat="1" applyFont="1" applyFill="1" applyBorder="1"/>
    <xf numFmtId="0" fontId="36" fillId="0" borderId="0" xfId="0" applyFont="1" applyFill="1"/>
    <xf numFmtId="2" fontId="36" fillId="0" borderId="0" xfId="0" applyNumberFormat="1" applyFont="1" applyFill="1"/>
    <xf numFmtId="2" fontId="36" fillId="0" borderId="0" xfId="0" applyNumberFormat="1" applyFont="1" applyFill="1" applyBorder="1"/>
    <xf numFmtId="166" fontId="36" fillId="0" borderId="0" xfId="0" applyNumberFormat="1" applyFont="1" applyFill="1" applyBorder="1"/>
    <xf numFmtId="2" fontId="20" fillId="0" borderId="0" xfId="0" applyNumberFormat="1" applyFont="1" applyFill="1"/>
    <xf numFmtId="2" fontId="37" fillId="0" borderId="0" xfId="0" applyNumberFormat="1" applyFont="1" applyFill="1" applyBorder="1"/>
    <xf numFmtId="166" fontId="37" fillId="0" borderId="0" xfId="0" applyNumberFormat="1" applyFont="1" applyFill="1" applyBorder="1"/>
    <xf numFmtId="2" fontId="30" fillId="0" borderId="0" xfId="0" applyNumberFormat="1" applyFont="1" applyFill="1"/>
    <xf numFmtId="2" fontId="30" fillId="0" borderId="0" xfId="0" applyNumberFormat="1" applyFont="1" applyFill="1" applyBorder="1"/>
    <xf numFmtId="165" fontId="30" fillId="0" borderId="0" xfId="0" applyNumberFormat="1" applyFont="1" applyFill="1" applyBorder="1"/>
    <xf numFmtId="0" fontId="24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Шаблон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7"/>
  <sheetViews>
    <sheetView tabSelected="1" view="pageBreakPreview" zoomScale="75" zoomScaleNormal="70" zoomScaleSheetLayoutView="75" workbookViewId="0">
      <selection activeCell="U2" sqref="U2"/>
    </sheetView>
  </sheetViews>
  <sheetFormatPr defaultRowHeight="14.25" customHeight="1" x14ac:dyDescent="0.25"/>
  <cols>
    <col min="1" max="1" width="0.7109375" style="1" customWidth="1"/>
    <col min="2" max="2" width="10.140625" style="1" customWidth="1"/>
    <col min="3" max="3" width="6.140625" style="1" customWidth="1"/>
    <col min="4" max="4" width="6.28515625" style="1" customWidth="1"/>
    <col min="5" max="6" width="8.7109375" style="1" customWidth="1"/>
    <col min="7" max="7" width="10" style="1" customWidth="1"/>
    <col min="8" max="8" width="8.7109375" style="1" customWidth="1"/>
    <col min="9" max="9" width="8.7109375" style="1" hidden="1" customWidth="1"/>
    <col min="10" max="10" width="6.140625" style="1" customWidth="1"/>
    <col min="11" max="12" width="8.7109375" style="1" customWidth="1"/>
    <col min="13" max="13" width="10" style="1" customWidth="1"/>
    <col min="14" max="14" width="8.7109375" style="1" customWidth="1"/>
    <col min="15" max="15" width="8.7109375" style="1" hidden="1" customWidth="1"/>
    <col min="16" max="16" width="8.7109375" style="1" customWidth="1"/>
    <col min="17" max="17" width="9.85546875" style="1" customWidth="1"/>
    <col min="18" max="20" width="8.7109375" style="1" customWidth="1"/>
    <col min="21" max="21" width="9.7109375" style="1" customWidth="1"/>
    <col min="22" max="256" width="8.7109375" style="1" customWidth="1"/>
    <col min="257" max="16384" width="9.140625" style="1"/>
  </cols>
  <sheetData>
    <row r="1" spans="1:22" ht="15" customHeight="1" x14ac:dyDescent="0.25">
      <c r="A1" s="2"/>
      <c r="B1" s="3"/>
      <c r="C1" s="2"/>
      <c r="E1" s="4"/>
      <c r="G1" s="5"/>
      <c r="H1" s="5"/>
      <c r="I1" s="5"/>
      <c r="J1" s="5"/>
      <c r="K1" s="5"/>
      <c r="L1" s="5"/>
      <c r="M1" s="5"/>
      <c r="N1" s="5"/>
      <c r="O1" s="4"/>
      <c r="R1" s="2"/>
      <c r="S1" s="2"/>
      <c r="T1" s="6"/>
      <c r="U1" s="7" t="s">
        <v>0</v>
      </c>
      <c r="V1" s="6"/>
    </row>
    <row r="2" spans="1:22" ht="18.75" customHeight="1" x14ac:dyDescent="0.3">
      <c r="A2" s="2"/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8"/>
      <c r="R2" s="8"/>
      <c r="S2" s="2"/>
      <c r="T2" s="6"/>
      <c r="U2" s="9" t="s">
        <v>2</v>
      </c>
      <c r="V2" s="6"/>
    </row>
    <row r="3" spans="1:22" ht="18" customHeight="1" x14ac:dyDescent="0.3">
      <c r="B3" s="10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Q3" s="2"/>
      <c r="R3" s="2"/>
      <c r="S3" s="2"/>
      <c r="T3" s="6"/>
      <c r="U3" s="11" t="s">
        <v>4</v>
      </c>
      <c r="V3" s="6"/>
    </row>
    <row r="4" spans="1:22" ht="18" customHeight="1" x14ac:dyDescent="0.3">
      <c r="B4" s="12" t="s">
        <v>5</v>
      </c>
      <c r="C4" s="13"/>
      <c r="D4" s="14" t="s">
        <v>6</v>
      </c>
      <c r="N4" s="2"/>
      <c r="O4" s="2"/>
      <c r="Q4" s="13"/>
      <c r="R4" s="2"/>
      <c r="S4" s="2"/>
      <c r="U4" s="11" t="s">
        <v>7</v>
      </c>
    </row>
    <row r="5" spans="1:22" ht="18" customHeight="1" x14ac:dyDescent="0.3">
      <c r="B5" s="12" t="s">
        <v>8</v>
      </c>
      <c r="D5" s="14" t="s">
        <v>9</v>
      </c>
      <c r="E5" s="2"/>
      <c r="H5" s="15"/>
      <c r="I5" s="15"/>
      <c r="J5" s="15"/>
      <c r="K5" s="15"/>
      <c r="M5" s="15"/>
      <c r="N5" s="15"/>
      <c r="O5" s="15"/>
      <c r="P5" s="15"/>
      <c r="U5" s="7" t="s">
        <v>10</v>
      </c>
    </row>
    <row r="6" spans="1:22" ht="20.25" customHeight="1" x14ac:dyDescent="0.25">
      <c r="B6" s="16" t="s">
        <v>11</v>
      </c>
      <c r="C6" s="13"/>
      <c r="F6" s="1" t="s">
        <v>12</v>
      </c>
      <c r="Q6" s="17"/>
      <c r="R6" s="17"/>
      <c r="S6" s="17"/>
      <c r="U6" s="18" t="s">
        <v>13</v>
      </c>
    </row>
    <row r="7" spans="1:22" s="19" customFormat="1" ht="18.75" customHeight="1" x14ac:dyDescent="0.3">
      <c r="B7" s="19" t="s">
        <v>14</v>
      </c>
      <c r="C7" s="20"/>
      <c r="L7" s="21"/>
      <c r="Q7" s="22"/>
      <c r="R7" s="22"/>
      <c r="S7" s="22"/>
      <c r="U7" s="23" t="s">
        <v>15</v>
      </c>
    </row>
    <row r="8" spans="1:22" ht="15" customHeight="1" x14ac:dyDescent="0.25">
      <c r="B8" s="1" t="s">
        <v>16</v>
      </c>
      <c r="C8" s="2"/>
      <c r="E8" s="2"/>
      <c r="I8" s="2"/>
      <c r="J8" s="2"/>
      <c r="K8" s="1" t="s">
        <v>17</v>
      </c>
      <c r="N8" s="1" t="s">
        <v>18</v>
      </c>
      <c r="S8" s="2" t="s">
        <v>19</v>
      </c>
      <c r="T8" s="6"/>
      <c r="U8" s="6"/>
      <c r="V8" s="6"/>
    </row>
    <row r="9" spans="1:22" s="24" customFormat="1" ht="12" customHeight="1" x14ac:dyDescent="0.2">
      <c r="S9" s="25"/>
      <c r="T9" s="25"/>
      <c r="U9" s="25"/>
    </row>
    <row r="10" spans="1:22" ht="15" customHeight="1" x14ac:dyDescent="0.25">
      <c r="B10" s="19" t="s">
        <v>20</v>
      </c>
      <c r="C10" s="19"/>
      <c r="D10" s="19"/>
      <c r="E10" s="2" t="s">
        <v>21</v>
      </c>
      <c r="P10" s="2"/>
      <c r="S10" s="6"/>
      <c r="T10" s="6"/>
      <c r="U10" s="6"/>
    </row>
    <row r="11" spans="1:22" ht="15" customHeight="1" x14ac:dyDescent="0.25">
      <c r="B11" s="19" t="s">
        <v>22</v>
      </c>
      <c r="C11" s="19"/>
      <c r="D11" s="19"/>
      <c r="S11" s="6"/>
      <c r="T11" s="6"/>
      <c r="U11" s="6"/>
    </row>
    <row r="12" spans="1:22" ht="15" customHeight="1" x14ac:dyDescent="0.25">
      <c r="B12" s="19" t="s">
        <v>23</v>
      </c>
      <c r="C12" s="19"/>
      <c r="D12" s="19"/>
      <c r="S12" s="6"/>
      <c r="T12" s="6"/>
      <c r="U12" s="6"/>
    </row>
    <row r="13" spans="1:22" ht="15" customHeight="1" x14ac:dyDescent="0.25">
      <c r="B13" s="19" t="s">
        <v>24</v>
      </c>
      <c r="C13" s="19"/>
      <c r="D13" s="19"/>
      <c r="R13" s="6"/>
      <c r="S13" s="6"/>
      <c r="T13" s="6"/>
    </row>
    <row r="14" spans="1:22" ht="15" customHeight="1" x14ac:dyDescent="0.25">
      <c r="B14" s="19" t="s">
        <v>25</v>
      </c>
      <c r="C14" s="19"/>
      <c r="D14" s="19"/>
      <c r="R14" s="6"/>
      <c r="S14" s="6"/>
      <c r="T14" s="6"/>
    </row>
    <row r="15" spans="1:22" ht="15" customHeight="1" x14ac:dyDescent="0.25">
      <c r="B15" s="19" t="s">
        <v>26</v>
      </c>
      <c r="C15" s="19"/>
      <c r="D15" s="19"/>
      <c r="R15" s="6"/>
      <c r="S15" s="6"/>
      <c r="T15" s="6"/>
    </row>
    <row r="16" spans="1:22" ht="2.25" customHeight="1" x14ac:dyDescent="0.25">
      <c r="B16" s="19"/>
      <c r="C16" s="19"/>
      <c r="D16" s="19"/>
      <c r="R16" s="6"/>
      <c r="S16" s="6"/>
      <c r="T16" s="6"/>
    </row>
    <row r="17" spans="1:24" ht="2.25" customHeight="1" x14ac:dyDescent="0.25">
      <c r="B17" s="19"/>
      <c r="C17" s="19"/>
      <c r="D17" s="19"/>
      <c r="R17" s="6"/>
      <c r="S17" s="6"/>
      <c r="T17" s="6"/>
    </row>
    <row r="18" spans="1:24" ht="2.25" customHeight="1" x14ac:dyDescent="0.25">
      <c r="B18" s="26" t="s">
        <v>27</v>
      </c>
      <c r="C18" s="26">
        <v>0</v>
      </c>
      <c r="D18" s="19"/>
      <c r="R18" s="6"/>
      <c r="S18" s="6"/>
      <c r="T18" s="6"/>
    </row>
    <row r="19" spans="1:24" ht="2.25" customHeight="1" thickBot="1" x14ac:dyDescent="0.3">
      <c r="B19" s="19"/>
      <c r="C19" s="19"/>
      <c r="D19" s="19"/>
      <c r="R19" s="6"/>
      <c r="S19" s="6"/>
      <c r="T19" s="6"/>
    </row>
    <row r="20" spans="1:24" ht="15" customHeight="1" x14ac:dyDescent="0.25">
      <c r="B20" s="27"/>
      <c r="C20" s="28"/>
      <c r="D20" s="113" t="s">
        <v>28</v>
      </c>
      <c r="E20" s="114"/>
      <c r="F20" s="114"/>
      <c r="G20" s="114"/>
      <c r="H20" s="115"/>
      <c r="I20" s="29"/>
      <c r="J20" s="113" t="s">
        <v>29</v>
      </c>
      <c r="K20" s="114"/>
      <c r="L20" s="114"/>
      <c r="M20" s="114"/>
      <c r="N20" s="115"/>
      <c r="O20" s="29"/>
      <c r="P20" s="30"/>
      <c r="Q20" s="31"/>
      <c r="R20" s="29"/>
      <c r="S20" s="32"/>
      <c r="T20" s="33"/>
      <c r="U20" s="34"/>
    </row>
    <row r="21" spans="1:24" ht="15" customHeight="1" x14ac:dyDescent="0.25">
      <c r="A21" s="35"/>
      <c r="B21" s="36" t="s">
        <v>30</v>
      </c>
      <c r="C21" s="37" t="s">
        <v>31</v>
      </c>
      <c r="D21" s="38" t="s">
        <v>32</v>
      </c>
      <c r="E21" s="39" t="s">
        <v>33</v>
      </c>
      <c r="F21" s="40" t="s">
        <v>34</v>
      </c>
      <c r="G21" s="39" t="s">
        <v>35</v>
      </c>
      <c r="H21" s="41" t="s">
        <v>36</v>
      </c>
      <c r="I21" s="19"/>
      <c r="J21" s="38" t="s">
        <v>37</v>
      </c>
      <c r="K21" s="39" t="s">
        <v>38</v>
      </c>
      <c r="L21" s="40" t="s">
        <v>39</v>
      </c>
      <c r="M21" s="39" t="s">
        <v>40</v>
      </c>
      <c r="N21" s="41" t="s">
        <v>41</v>
      </c>
      <c r="O21" s="42"/>
      <c r="P21" s="38" t="s">
        <v>42</v>
      </c>
      <c r="Q21" s="43" t="s">
        <v>43</v>
      </c>
      <c r="R21" s="40" t="s">
        <v>44</v>
      </c>
      <c r="S21" s="44" t="s">
        <v>45</v>
      </c>
      <c r="T21" s="45" t="s">
        <v>46</v>
      </c>
      <c r="U21" s="46" t="s">
        <v>47</v>
      </c>
    </row>
    <row r="22" spans="1:24" ht="15.75" customHeight="1" thickBot="1" x14ac:dyDescent="0.3">
      <c r="B22" s="47"/>
      <c r="C22" s="48"/>
      <c r="D22" s="49" t="s">
        <v>48</v>
      </c>
      <c r="E22" s="50" t="s">
        <v>49</v>
      </c>
      <c r="F22" s="51" t="s">
        <v>50</v>
      </c>
      <c r="G22" s="50" t="s">
        <v>51</v>
      </c>
      <c r="H22" s="52" t="s">
        <v>52</v>
      </c>
      <c r="I22" s="53" t="s">
        <v>53</v>
      </c>
      <c r="J22" s="49" t="s">
        <v>48</v>
      </c>
      <c r="K22" s="50" t="s">
        <v>49</v>
      </c>
      <c r="L22" s="51" t="s">
        <v>50</v>
      </c>
      <c r="M22" s="50" t="s">
        <v>51</v>
      </c>
      <c r="N22" s="52" t="s">
        <v>52</v>
      </c>
      <c r="O22" s="54" t="s">
        <v>54</v>
      </c>
      <c r="P22" s="49" t="s">
        <v>55</v>
      </c>
      <c r="Q22" s="55" t="s">
        <v>51</v>
      </c>
      <c r="R22" s="51" t="s">
        <v>51</v>
      </c>
      <c r="S22" s="50" t="s">
        <v>51</v>
      </c>
      <c r="T22" s="56" t="s">
        <v>51</v>
      </c>
      <c r="U22" s="57" t="s">
        <v>52</v>
      </c>
    </row>
    <row r="23" spans="1:24" ht="14.25" customHeight="1" x14ac:dyDescent="0.25">
      <c r="A23" s="58"/>
      <c r="B23" s="59" t="s">
        <v>56</v>
      </c>
      <c r="C23" s="60">
        <v>24</v>
      </c>
      <c r="D23" s="61" t="s">
        <v>57</v>
      </c>
      <c r="E23" s="62">
        <v>59.498584747314503</v>
      </c>
      <c r="F23" s="62">
        <v>5.69995164871216</v>
      </c>
      <c r="G23" s="63">
        <v>4.706298828125</v>
      </c>
      <c r="H23" s="64" t="s">
        <v>57</v>
      </c>
      <c r="I23" s="65"/>
      <c r="J23" s="66" t="s">
        <v>57</v>
      </c>
      <c r="K23" s="62">
        <v>32.357059478759801</v>
      </c>
      <c r="L23" s="62">
        <v>3.5</v>
      </c>
      <c r="M23" s="63">
        <v>4.577392578125</v>
      </c>
      <c r="N23" s="67" t="s">
        <v>57</v>
      </c>
      <c r="O23" s="68"/>
      <c r="P23" s="69">
        <f t="shared" ref="P23:P54" si="0">IF(OR(E23="",E23="-",K23="",K23="-"),"",E23-K23)</f>
        <v>27.141525268554702</v>
      </c>
      <c r="Q23" s="70">
        <v>0.12890625</v>
      </c>
      <c r="R23" s="71">
        <v>0</v>
      </c>
      <c r="S23" s="62">
        <v>0</v>
      </c>
      <c r="T23" s="60">
        <v>0</v>
      </c>
      <c r="U23" s="72">
        <v>0.13191795349121099</v>
      </c>
      <c r="V23" s="73">
        <f t="shared" ref="V23:V54" si="1">(G23*E23-M23*K23)/1000</f>
        <v>0.13190715576335793</v>
      </c>
      <c r="W23" s="17">
        <f t="shared" ref="W23:W54" si="2">V23-U23</f>
        <v>-1.0797727853062433E-5</v>
      </c>
      <c r="X23" s="17">
        <f t="shared" ref="X23:X54" si="3">(G23-M23)/M23*100</f>
        <v>2.8161501946770495</v>
      </c>
    </row>
    <row r="24" spans="1:24" ht="14.25" customHeight="1" x14ac:dyDescent="0.25">
      <c r="A24" s="17"/>
      <c r="B24" s="59" t="s">
        <v>58</v>
      </c>
      <c r="C24" s="60">
        <v>24</v>
      </c>
      <c r="D24" s="61" t="s">
        <v>57</v>
      </c>
      <c r="E24" s="62">
        <v>63.530914306640597</v>
      </c>
      <c r="F24" s="62">
        <v>5.69995164871216</v>
      </c>
      <c r="G24" s="63">
        <v>4.8143310546875</v>
      </c>
      <c r="H24" s="64" t="s">
        <v>57</v>
      </c>
      <c r="I24" s="65"/>
      <c r="J24" s="66" t="s">
        <v>57</v>
      </c>
      <c r="K24" s="62">
        <v>33.645236968994098</v>
      </c>
      <c r="L24" s="62">
        <v>3.5</v>
      </c>
      <c r="M24" s="63">
        <v>4.685302734375</v>
      </c>
      <c r="N24" s="67" t="s">
        <v>57</v>
      </c>
      <c r="O24" s="68"/>
      <c r="P24" s="69">
        <f t="shared" si="0"/>
        <v>29.885677337646499</v>
      </c>
      <c r="Q24" s="70">
        <v>0.1290283203125</v>
      </c>
      <c r="R24" s="71">
        <v>0</v>
      </c>
      <c r="S24" s="62">
        <v>0</v>
      </c>
      <c r="T24" s="60">
        <v>0</v>
      </c>
      <c r="U24" s="72">
        <v>0.148239135742188</v>
      </c>
      <c r="V24" s="73">
        <f t="shared" si="1"/>
        <v>0.14822073290962734</v>
      </c>
      <c r="W24" s="17">
        <f t="shared" si="2"/>
        <v>-1.8402832560659999E-5</v>
      </c>
      <c r="X24" s="17">
        <f t="shared" si="3"/>
        <v>2.7538950549736856</v>
      </c>
    </row>
    <row r="25" spans="1:24" ht="14.25" customHeight="1" x14ac:dyDescent="0.25">
      <c r="A25" s="17"/>
      <c r="B25" s="59" t="s">
        <v>59</v>
      </c>
      <c r="C25" s="60">
        <v>24</v>
      </c>
      <c r="D25" s="61" t="s">
        <v>57</v>
      </c>
      <c r="E25" s="62">
        <v>61.606208801269503</v>
      </c>
      <c r="F25" s="62">
        <v>5.6999526023864702</v>
      </c>
      <c r="G25" s="63">
        <v>4.9459228515625</v>
      </c>
      <c r="H25" s="64" t="s">
        <v>57</v>
      </c>
      <c r="I25" s="65"/>
      <c r="J25" s="66" t="s">
        <v>57</v>
      </c>
      <c r="K25" s="62">
        <v>33.579078674316399</v>
      </c>
      <c r="L25" s="62">
        <v>3.5</v>
      </c>
      <c r="M25" s="63">
        <v>4.809814453125</v>
      </c>
      <c r="N25" s="67" t="s">
        <v>57</v>
      </c>
      <c r="O25" s="68"/>
      <c r="P25" s="69">
        <f t="shared" si="0"/>
        <v>28.027130126953104</v>
      </c>
      <c r="Q25" s="70">
        <v>0.1361083984375</v>
      </c>
      <c r="R25" s="71">
        <v>0</v>
      </c>
      <c r="S25" s="62">
        <v>0</v>
      </c>
      <c r="T25" s="60">
        <v>0</v>
      </c>
      <c r="U25" s="72">
        <v>0.14319038391113301</v>
      </c>
      <c r="V25" s="73">
        <f t="shared" si="1"/>
        <v>0.14319041797798118</v>
      </c>
      <c r="W25" s="17">
        <f t="shared" si="2"/>
        <v>3.4066848175751119E-8</v>
      </c>
      <c r="X25" s="17">
        <f t="shared" si="3"/>
        <v>2.8298055936246893</v>
      </c>
    </row>
    <row r="26" spans="1:24" ht="14.25" customHeight="1" x14ac:dyDescent="0.25">
      <c r="A26" s="17"/>
      <c r="B26" s="59" t="s">
        <v>60</v>
      </c>
      <c r="C26" s="60">
        <v>24</v>
      </c>
      <c r="D26" s="61" t="s">
        <v>57</v>
      </c>
      <c r="E26" s="62">
        <v>57.6391410827637</v>
      </c>
      <c r="F26" s="62">
        <v>5.69995164871216</v>
      </c>
      <c r="G26" s="63">
        <v>4.9921875</v>
      </c>
      <c r="H26" s="64" t="s">
        <v>57</v>
      </c>
      <c r="I26" s="65"/>
      <c r="J26" s="66" t="s">
        <v>57</v>
      </c>
      <c r="K26" s="62">
        <v>32.436008453369098</v>
      </c>
      <c r="L26" s="62">
        <v>3.5</v>
      </c>
      <c r="M26" s="63">
        <v>4.8583984375</v>
      </c>
      <c r="N26" s="67" t="s">
        <v>57</v>
      </c>
      <c r="O26" s="68"/>
      <c r="P26" s="69">
        <f t="shared" si="0"/>
        <v>25.203132629394602</v>
      </c>
      <c r="Q26" s="70">
        <v>0.1337890625</v>
      </c>
      <c r="R26" s="71">
        <v>0</v>
      </c>
      <c r="S26" s="62">
        <v>0</v>
      </c>
      <c r="T26" s="60">
        <v>0</v>
      </c>
      <c r="U26" s="72">
        <v>0.13019371032714799</v>
      </c>
      <c r="V26" s="73">
        <f t="shared" si="1"/>
        <v>0.13015834683552416</v>
      </c>
      <c r="W26" s="17">
        <f t="shared" si="2"/>
        <v>-3.5363491623835452E-5</v>
      </c>
      <c r="X26" s="17">
        <f t="shared" si="3"/>
        <v>2.7537688442211055</v>
      </c>
    </row>
    <row r="27" spans="1:24" ht="14.25" customHeight="1" x14ac:dyDescent="0.25">
      <c r="A27" s="17"/>
      <c r="B27" s="59" t="s">
        <v>61</v>
      </c>
      <c r="C27" s="60">
        <v>24</v>
      </c>
      <c r="D27" s="61" t="s">
        <v>57</v>
      </c>
      <c r="E27" s="62">
        <v>58.839778900146499</v>
      </c>
      <c r="F27" s="62">
        <v>5.69995164871216</v>
      </c>
      <c r="G27" s="63">
        <v>5.0008544921875</v>
      </c>
      <c r="H27" s="64" t="s">
        <v>57</v>
      </c>
      <c r="I27" s="65"/>
      <c r="J27" s="66" t="s">
        <v>57</v>
      </c>
      <c r="K27" s="62">
        <v>32.787563323974602</v>
      </c>
      <c r="L27" s="62">
        <v>3.5</v>
      </c>
      <c r="M27" s="63">
        <v>4.87060546875</v>
      </c>
      <c r="N27" s="67" t="s">
        <v>57</v>
      </c>
      <c r="O27" s="68"/>
      <c r="P27" s="69">
        <f t="shared" si="0"/>
        <v>26.052215576171896</v>
      </c>
      <c r="Q27" s="70">
        <v>0.1302490234375</v>
      </c>
      <c r="R27" s="71">
        <v>0</v>
      </c>
      <c r="S27" s="62">
        <v>0</v>
      </c>
      <c r="T27" s="60">
        <v>0</v>
      </c>
      <c r="U27" s="72">
        <v>0.13456916809082001</v>
      </c>
      <c r="V27" s="73">
        <f t="shared" si="1"/>
        <v>0.13455388739937926</v>
      </c>
      <c r="W27" s="17">
        <f t="shared" si="2"/>
        <v>-1.5280691440744398E-5</v>
      </c>
      <c r="X27" s="17">
        <f t="shared" si="3"/>
        <v>2.674185463659148</v>
      </c>
    </row>
    <row r="28" spans="1:24" ht="14.25" customHeight="1" x14ac:dyDescent="0.25">
      <c r="A28" s="17"/>
      <c r="B28" s="59" t="s">
        <v>62</v>
      </c>
      <c r="C28" s="60">
        <v>24</v>
      </c>
      <c r="D28" s="61" t="s">
        <v>57</v>
      </c>
      <c r="E28" s="62">
        <v>56.024501800537102</v>
      </c>
      <c r="F28" s="62">
        <v>5.69995164871216</v>
      </c>
      <c r="G28" s="63">
        <v>4.99072265625</v>
      </c>
      <c r="H28" s="64" t="s">
        <v>57</v>
      </c>
      <c r="I28" s="65"/>
      <c r="J28" s="66" t="s">
        <v>57</v>
      </c>
      <c r="K28" s="62">
        <v>32.147972106933601</v>
      </c>
      <c r="L28" s="62">
        <v>3.5</v>
      </c>
      <c r="M28" s="63">
        <v>4.8651123046875</v>
      </c>
      <c r="N28" s="67" t="s">
        <v>57</v>
      </c>
      <c r="O28" s="68"/>
      <c r="P28" s="69">
        <f t="shared" si="0"/>
        <v>23.876529693603501</v>
      </c>
      <c r="Q28" s="70">
        <v>0.1256103515625</v>
      </c>
      <c r="R28" s="71">
        <v>0</v>
      </c>
      <c r="S28" s="62">
        <v>0</v>
      </c>
      <c r="T28" s="60">
        <v>0</v>
      </c>
      <c r="U28" s="72">
        <v>0.12321281433105501</v>
      </c>
      <c r="V28" s="73">
        <f t="shared" si="1"/>
        <v>0.12319925577286622</v>
      </c>
      <c r="W28" s="17">
        <f t="shared" si="2"/>
        <v>-1.3558558188783709E-5</v>
      </c>
      <c r="X28" s="17">
        <f t="shared" si="3"/>
        <v>2.5818592397440723</v>
      </c>
    </row>
    <row r="29" spans="1:24" ht="14.25" customHeight="1" x14ac:dyDescent="0.25">
      <c r="A29" s="17"/>
      <c r="B29" s="59" t="s">
        <v>63</v>
      </c>
      <c r="C29" s="60">
        <v>24</v>
      </c>
      <c r="D29" s="61" t="s">
        <v>57</v>
      </c>
      <c r="E29" s="62">
        <v>54.389457702636697</v>
      </c>
      <c r="F29" s="62">
        <v>5.6999535560607901</v>
      </c>
      <c r="G29" s="63">
        <v>4.908203125</v>
      </c>
      <c r="H29" s="64" t="s">
        <v>57</v>
      </c>
      <c r="I29" s="65"/>
      <c r="J29" s="66" t="s">
        <v>57</v>
      </c>
      <c r="K29" s="62">
        <v>31.332986831665</v>
      </c>
      <c r="L29" s="62">
        <v>3.5</v>
      </c>
      <c r="M29" s="63">
        <v>4.78466796875</v>
      </c>
      <c r="N29" s="67" t="s">
        <v>57</v>
      </c>
      <c r="O29" s="68"/>
      <c r="P29" s="69">
        <f t="shared" si="0"/>
        <v>23.056470870971697</v>
      </c>
      <c r="Q29" s="70">
        <v>0.12353515625</v>
      </c>
      <c r="R29" s="71">
        <v>0</v>
      </c>
      <c r="S29" s="62">
        <v>0</v>
      </c>
      <c r="T29" s="60">
        <v>0</v>
      </c>
      <c r="U29" s="72">
        <v>0.11702537536621101</v>
      </c>
      <c r="V29" s="73">
        <f t="shared" si="1"/>
        <v>0.11703656780440369</v>
      </c>
      <c r="W29" s="17">
        <f t="shared" si="2"/>
        <v>1.1192438192683674E-5</v>
      </c>
      <c r="X29" s="17">
        <f t="shared" si="3"/>
        <v>2.5818961118481476</v>
      </c>
    </row>
    <row r="30" spans="1:24" ht="14.25" customHeight="1" x14ac:dyDescent="0.25">
      <c r="A30" s="17"/>
      <c r="B30" s="59" t="s">
        <v>64</v>
      </c>
      <c r="C30" s="60">
        <v>24</v>
      </c>
      <c r="D30" s="61" t="s">
        <v>57</v>
      </c>
      <c r="E30" s="62">
        <v>61.962318420410199</v>
      </c>
      <c r="F30" s="62">
        <v>5.69995164871216</v>
      </c>
      <c r="G30" s="63">
        <v>4.856201171875</v>
      </c>
      <c r="H30" s="64" t="s">
        <v>57</v>
      </c>
      <c r="I30" s="65"/>
      <c r="J30" s="66" t="s">
        <v>57</v>
      </c>
      <c r="K30" s="62">
        <v>33.3282470703125</v>
      </c>
      <c r="L30" s="62">
        <v>3.5</v>
      </c>
      <c r="M30" s="63">
        <v>4.736083984375</v>
      </c>
      <c r="N30" s="67" t="s">
        <v>57</v>
      </c>
      <c r="O30" s="68"/>
      <c r="P30" s="69">
        <f t="shared" si="0"/>
        <v>28.634071350097699</v>
      </c>
      <c r="Q30" s="70">
        <v>0.1201171875</v>
      </c>
      <c r="R30" s="71">
        <v>0</v>
      </c>
      <c r="S30" s="62">
        <v>0</v>
      </c>
      <c r="T30" s="60">
        <v>0</v>
      </c>
      <c r="U30" s="72">
        <v>0.14306640625</v>
      </c>
      <c r="V30" s="73">
        <f t="shared" si="1"/>
        <v>0.14305610614828787</v>
      </c>
      <c r="W30" s="17">
        <f t="shared" si="2"/>
        <v>-1.0300101712129583E-5</v>
      </c>
      <c r="X30" s="17">
        <f t="shared" si="3"/>
        <v>2.5362132068663334</v>
      </c>
    </row>
    <row r="31" spans="1:24" ht="14.25" customHeight="1" x14ac:dyDescent="0.25">
      <c r="A31" s="17"/>
      <c r="B31" s="59" t="s">
        <v>65</v>
      </c>
      <c r="C31" s="60">
        <v>24</v>
      </c>
      <c r="D31" s="61" t="s">
        <v>57</v>
      </c>
      <c r="E31" s="62">
        <v>64.751808166503906</v>
      </c>
      <c r="F31" s="62">
        <v>5.69995164871216</v>
      </c>
      <c r="G31" s="63">
        <v>4.808837890625</v>
      </c>
      <c r="H31" s="64" t="s">
        <v>57</v>
      </c>
      <c r="I31" s="65"/>
      <c r="J31" s="66" t="s">
        <v>57</v>
      </c>
      <c r="K31" s="62">
        <v>33.781284332275398</v>
      </c>
      <c r="L31" s="62">
        <v>3.5</v>
      </c>
      <c r="M31" s="63">
        <v>4.69140625</v>
      </c>
      <c r="N31" s="67" t="s">
        <v>57</v>
      </c>
      <c r="O31" s="68"/>
      <c r="P31" s="69">
        <f t="shared" si="0"/>
        <v>30.970523834228509</v>
      </c>
      <c r="Q31" s="70">
        <v>0.117431640625</v>
      </c>
      <c r="R31" s="71">
        <v>0</v>
      </c>
      <c r="S31" s="62">
        <v>0</v>
      </c>
      <c r="T31" s="60">
        <v>0</v>
      </c>
      <c r="U31" s="72">
        <v>0.15287208557128901</v>
      </c>
      <c r="V31" s="73">
        <f t="shared" si="1"/>
        <v>0.15289922014810142</v>
      </c>
      <c r="W31" s="17">
        <f t="shared" si="2"/>
        <v>2.7134576812415379E-5</v>
      </c>
      <c r="X31" s="17">
        <f t="shared" si="3"/>
        <v>2.5031223980016652</v>
      </c>
    </row>
    <row r="32" spans="1:24" ht="14.25" customHeight="1" x14ac:dyDescent="0.25">
      <c r="A32" s="17"/>
      <c r="B32" s="59" t="s">
        <v>66</v>
      </c>
      <c r="C32" s="60">
        <v>24</v>
      </c>
      <c r="D32" s="61" t="s">
        <v>57</v>
      </c>
      <c r="E32" s="62">
        <v>69.232490539550795</v>
      </c>
      <c r="F32" s="62">
        <v>5.69995164871216</v>
      </c>
      <c r="G32" s="63">
        <v>4.689208984375</v>
      </c>
      <c r="H32" s="64" t="s">
        <v>57</v>
      </c>
      <c r="I32" s="65"/>
      <c r="J32" s="66" t="s">
        <v>57</v>
      </c>
      <c r="K32" s="62">
        <v>34.477386474609403</v>
      </c>
      <c r="L32" s="62">
        <v>3.5</v>
      </c>
      <c r="M32" s="63">
        <v>4.5745849609375</v>
      </c>
      <c r="N32" s="67" t="s">
        <v>57</v>
      </c>
      <c r="O32" s="68"/>
      <c r="P32" s="69">
        <f t="shared" si="0"/>
        <v>34.755104064941392</v>
      </c>
      <c r="Q32" s="70">
        <v>0.1146240234375</v>
      </c>
      <c r="R32" s="71">
        <v>0</v>
      </c>
      <c r="S32" s="62">
        <v>0</v>
      </c>
      <c r="T32" s="60">
        <v>0</v>
      </c>
      <c r="U32" s="72">
        <v>0.166938781738281</v>
      </c>
      <c r="V32" s="73">
        <f t="shared" si="1"/>
        <v>0.16692588298954061</v>
      </c>
      <c r="W32" s="17">
        <f t="shared" si="2"/>
        <v>-1.2898748740386434E-5</v>
      </c>
      <c r="X32" s="17">
        <f t="shared" si="3"/>
        <v>2.5056704469646434</v>
      </c>
    </row>
    <row r="33" spans="1:24" ht="14.25" customHeight="1" x14ac:dyDescent="0.25">
      <c r="A33" s="17"/>
      <c r="B33" s="59" t="s">
        <v>67</v>
      </c>
      <c r="C33" s="60">
        <v>24</v>
      </c>
      <c r="D33" s="61" t="s">
        <v>57</v>
      </c>
      <c r="E33" s="62">
        <v>61.881935119628899</v>
      </c>
      <c r="F33" s="62">
        <v>5.69995164871216</v>
      </c>
      <c r="G33" s="63">
        <v>4.77880859375</v>
      </c>
      <c r="H33" s="64" t="s">
        <v>57</v>
      </c>
      <c r="I33" s="65"/>
      <c r="J33" s="66" t="s">
        <v>57</v>
      </c>
      <c r="K33" s="62">
        <v>32.739036560058601</v>
      </c>
      <c r="L33" s="62">
        <v>3.5</v>
      </c>
      <c r="M33" s="63">
        <v>4.65966796875</v>
      </c>
      <c r="N33" s="67" t="s">
        <v>57</v>
      </c>
      <c r="O33" s="68"/>
      <c r="P33" s="69">
        <f t="shared" si="0"/>
        <v>29.142898559570298</v>
      </c>
      <c r="Q33" s="70">
        <v>0.119140625</v>
      </c>
      <c r="R33" s="71">
        <v>0</v>
      </c>
      <c r="S33" s="62">
        <v>0</v>
      </c>
      <c r="T33" s="60">
        <v>0</v>
      </c>
      <c r="U33" s="72">
        <v>0.143173217773438</v>
      </c>
      <c r="V33" s="73">
        <f t="shared" si="1"/>
        <v>0.14316888336092226</v>
      </c>
      <c r="W33" s="17">
        <f t="shared" si="2"/>
        <v>-4.3344125157385172E-6</v>
      </c>
      <c r="X33" s="17">
        <f t="shared" si="3"/>
        <v>2.5568479513779732</v>
      </c>
    </row>
    <row r="34" spans="1:24" ht="14.25" customHeight="1" x14ac:dyDescent="0.25">
      <c r="A34" s="17"/>
      <c r="B34" s="59" t="s">
        <v>68</v>
      </c>
      <c r="C34" s="60">
        <v>24</v>
      </c>
      <c r="D34" s="61" t="s">
        <v>57</v>
      </c>
      <c r="E34" s="62">
        <v>51.539909362792997</v>
      </c>
      <c r="F34" s="62">
        <v>5.69995164871216</v>
      </c>
      <c r="G34" s="63">
        <v>4.785400390625</v>
      </c>
      <c r="H34" s="64" t="s">
        <v>57</v>
      </c>
      <c r="I34" s="65"/>
      <c r="J34" s="66" t="s">
        <v>57</v>
      </c>
      <c r="K34" s="62">
        <v>29.952888488769499</v>
      </c>
      <c r="L34" s="62">
        <v>3.5</v>
      </c>
      <c r="M34" s="63">
        <v>4.663330078125</v>
      </c>
      <c r="N34" s="67" t="s">
        <v>57</v>
      </c>
      <c r="O34" s="68"/>
      <c r="P34" s="69">
        <f t="shared" si="0"/>
        <v>21.587020874023498</v>
      </c>
      <c r="Q34" s="70">
        <v>0.1220703125</v>
      </c>
      <c r="R34" s="71">
        <v>0</v>
      </c>
      <c r="S34" s="62">
        <v>0</v>
      </c>
      <c r="T34" s="60">
        <v>0</v>
      </c>
      <c r="U34" s="72">
        <v>0.10698127746581999</v>
      </c>
      <c r="V34" s="73">
        <f t="shared" si="1"/>
        <v>0.10695889658108382</v>
      </c>
      <c r="W34" s="17">
        <f t="shared" si="2"/>
        <v>-2.238088473617561E-5</v>
      </c>
      <c r="X34" s="17">
        <f t="shared" si="3"/>
        <v>2.61766399664939</v>
      </c>
    </row>
    <row r="35" spans="1:24" ht="14.25" customHeight="1" x14ac:dyDescent="0.25">
      <c r="A35" s="17"/>
      <c r="B35" s="59" t="s">
        <v>69</v>
      </c>
      <c r="C35" s="60">
        <v>24</v>
      </c>
      <c r="D35" s="61" t="s">
        <v>57</v>
      </c>
      <c r="E35" s="62">
        <v>44.289928436279297</v>
      </c>
      <c r="F35" s="62">
        <v>5.69995164871216</v>
      </c>
      <c r="G35" s="63">
        <v>4.7606201171875</v>
      </c>
      <c r="H35" s="64" t="s">
        <v>57</v>
      </c>
      <c r="I35" s="65"/>
      <c r="J35" s="66" t="s">
        <v>57</v>
      </c>
      <c r="K35" s="62">
        <v>27.685976028442401</v>
      </c>
      <c r="L35" s="62">
        <v>3.5</v>
      </c>
      <c r="M35" s="63">
        <v>4.637451171875</v>
      </c>
      <c r="N35" s="67" t="s">
        <v>57</v>
      </c>
      <c r="O35" s="68"/>
      <c r="P35" s="69">
        <f t="shared" si="0"/>
        <v>16.603952407836896</v>
      </c>
      <c r="Q35" s="70">
        <v>0.1231689453125</v>
      </c>
      <c r="R35" s="71">
        <v>0</v>
      </c>
      <c r="S35" s="62">
        <v>0</v>
      </c>
      <c r="T35" s="60">
        <v>0</v>
      </c>
      <c r="U35" s="72">
        <v>8.2509994506835896E-2</v>
      </c>
      <c r="V35" s="73">
        <f t="shared" si="1"/>
        <v>8.2455162324942557E-2</v>
      </c>
      <c r="W35" s="17">
        <f t="shared" si="2"/>
        <v>-5.4832181893338383E-5</v>
      </c>
      <c r="X35" s="17">
        <f t="shared" si="3"/>
        <v>2.6559620952882339</v>
      </c>
    </row>
    <row r="36" spans="1:24" ht="14.25" customHeight="1" x14ac:dyDescent="0.25">
      <c r="A36" s="17"/>
      <c r="B36" s="59" t="s">
        <v>70</v>
      </c>
      <c r="C36" s="60">
        <v>24</v>
      </c>
      <c r="D36" s="61" t="s">
        <v>57</v>
      </c>
      <c r="E36" s="62">
        <v>45.787979125976598</v>
      </c>
      <c r="F36" s="62">
        <v>5.69995164871216</v>
      </c>
      <c r="G36" s="63">
        <v>4.7294921875</v>
      </c>
      <c r="H36" s="64" t="s">
        <v>57</v>
      </c>
      <c r="I36" s="65"/>
      <c r="J36" s="66" t="s">
        <v>57</v>
      </c>
      <c r="K36" s="62">
        <v>28.1906852722168</v>
      </c>
      <c r="L36" s="62">
        <v>3.5</v>
      </c>
      <c r="M36" s="63">
        <v>4.6065673828125</v>
      </c>
      <c r="N36" s="67" t="s">
        <v>57</v>
      </c>
      <c r="O36" s="68"/>
      <c r="P36" s="69">
        <f t="shared" si="0"/>
        <v>17.597293853759798</v>
      </c>
      <c r="Q36" s="70">
        <v>0.1229248046875</v>
      </c>
      <c r="R36" s="71">
        <v>0</v>
      </c>
      <c r="S36" s="62">
        <v>0</v>
      </c>
      <c r="T36" s="60">
        <v>0</v>
      </c>
      <c r="U36" s="72">
        <v>8.673095703125E-2</v>
      </c>
      <c r="V36" s="73">
        <f t="shared" si="1"/>
        <v>8.6691598283592755E-2</v>
      </c>
      <c r="W36" s="17">
        <f t="shared" si="2"/>
        <v>-3.9358747657244897E-5</v>
      </c>
      <c r="X36" s="17">
        <f t="shared" si="3"/>
        <v>2.6684686117073428</v>
      </c>
    </row>
    <row r="37" spans="1:24" ht="14.25" customHeight="1" x14ac:dyDescent="0.25">
      <c r="A37" s="17"/>
      <c r="B37" s="59" t="s">
        <v>71</v>
      </c>
      <c r="C37" s="60">
        <v>24</v>
      </c>
      <c r="D37" s="61" t="s">
        <v>57</v>
      </c>
      <c r="E37" s="62">
        <v>48.453437805175803</v>
      </c>
      <c r="F37" s="62">
        <v>5.69995164871216</v>
      </c>
      <c r="G37" s="63">
        <v>4.826416015625</v>
      </c>
      <c r="H37" s="64" t="s">
        <v>57</v>
      </c>
      <c r="I37" s="65"/>
      <c r="J37" s="66" t="s">
        <v>57</v>
      </c>
      <c r="K37" s="62">
        <v>29.361038208007798</v>
      </c>
      <c r="L37" s="62">
        <v>3.5</v>
      </c>
      <c r="M37" s="63">
        <v>4.5704345703125</v>
      </c>
      <c r="N37" s="67" t="s">
        <v>57</v>
      </c>
      <c r="O37" s="68"/>
      <c r="P37" s="69">
        <f t="shared" si="0"/>
        <v>19.092399597168004</v>
      </c>
      <c r="Q37" s="70">
        <v>0.2559814453125</v>
      </c>
      <c r="R37" s="71">
        <v>0</v>
      </c>
      <c r="S37" s="62">
        <v>0</v>
      </c>
      <c r="T37" s="60">
        <v>0</v>
      </c>
      <c r="U37" s="72">
        <v>9.9704742431640597E-2</v>
      </c>
      <c r="V37" s="73">
        <f t="shared" si="1"/>
        <v>9.9663744188845327E-2</v>
      </c>
      <c r="W37" s="17">
        <f t="shared" si="2"/>
        <v>-4.0998242795270423E-5</v>
      </c>
      <c r="X37" s="17">
        <f t="shared" si="3"/>
        <v>5.6008119441254234</v>
      </c>
    </row>
    <row r="38" spans="1:24" ht="14.25" customHeight="1" x14ac:dyDescent="0.25">
      <c r="A38" s="17"/>
      <c r="B38" s="59" t="s">
        <v>72</v>
      </c>
      <c r="C38" s="60">
        <v>24</v>
      </c>
      <c r="D38" s="61" t="s">
        <v>57</v>
      </c>
      <c r="E38" s="62">
        <v>52.351615905761697</v>
      </c>
      <c r="F38" s="62">
        <v>5.69995164871216</v>
      </c>
      <c r="G38" s="63">
        <v>4.73046875</v>
      </c>
      <c r="H38" s="64" t="s">
        <v>57</v>
      </c>
      <c r="I38" s="65"/>
      <c r="J38" s="66" t="s">
        <v>57</v>
      </c>
      <c r="K38" s="62">
        <v>31.040369033813501</v>
      </c>
      <c r="L38" s="62">
        <v>3.5</v>
      </c>
      <c r="M38" s="63">
        <v>4.61474609375</v>
      </c>
      <c r="N38" s="67" t="s">
        <v>57</v>
      </c>
      <c r="O38" s="68"/>
      <c r="P38" s="69">
        <f t="shared" si="0"/>
        <v>21.311246871948196</v>
      </c>
      <c r="Q38" s="70">
        <v>0.11572265625</v>
      </c>
      <c r="R38" s="71">
        <v>0</v>
      </c>
      <c r="S38" s="62">
        <v>0</v>
      </c>
      <c r="T38" s="60">
        <v>0</v>
      </c>
      <c r="U38" s="72">
        <v>0.104434967041016</v>
      </c>
      <c r="V38" s="73">
        <f t="shared" si="1"/>
        <v>0.10440426130685933</v>
      </c>
      <c r="W38" s="17">
        <f t="shared" si="2"/>
        <v>-3.0705734156671882E-5</v>
      </c>
      <c r="X38" s="17">
        <f t="shared" si="3"/>
        <v>2.5076711459104857</v>
      </c>
    </row>
    <row r="39" spans="1:24" ht="14.25" customHeight="1" x14ac:dyDescent="0.25">
      <c r="A39" s="17"/>
      <c r="B39" s="59" t="s">
        <v>73</v>
      </c>
      <c r="C39" s="60">
        <v>24</v>
      </c>
      <c r="D39" s="61" t="s">
        <v>57</v>
      </c>
      <c r="E39" s="62">
        <v>51.312702178955099</v>
      </c>
      <c r="F39" s="62">
        <v>5.6999526023864702</v>
      </c>
      <c r="G39" s="63">
        <v>4.818115234375</v>
      </c>
      <c r="H39" s="64" t="s">
        <v>57</v>
      </c>
      <c r="I39" s="65"/>
      <c r="J39" s="66" t="s">
        <v>57</v>
      </c>
      <c r="K39" s="62">
        <v>30.803075790405298</v>
      </c>
      <c r="L39" s="62">
        <v>3.5</v>
      </c>
      <c r="M39" s="63">
        <v>4.5621337890625</v>
      </c>
      <c r="N39" s="67" t="s">
        <v>57</v>
      </c>
      <c r="O39" s="68"/>
      <c r="P39" s="69">
        <f t="shared" si="0"/>
        <v>20.509626388549801</v>
      </c>
      <c r="Q39" s="70">
        <v>0.2559814453125</v>
      </c>
      <c r="R39" s="71">
        <v>0</v>
      </c>
      <c r="S39" s="62">
        <v>0</v>
      </c>
      <c r="T39" s="60">
        <v>0</v>
      </c>
      <c r="U39" s="72">
        <v>0.10676002502441399</v>
      </c>
      <c r="V39" s="73">
        <f t="shared" si="1"/>
        <v>0.10670275921490975</v>
      </c>
      <c r="W39" s="17">
        <f t="shared" si="2"/>
        <v>-5.7265809504242204E-5</v>
      </c>
      <c r="X39" s="17">
        <f t="shared" si="3"/>
        <v>5.611002595456613</v>
      </c>
    </row>
    <row r="40" spans="1:24" ht="14.25" customHeight="1" x14ac:dyDescent="0.25">
      <c r="A40" s="17"/>
      <c r="B40" s="59" t="s">
        <v>74</v>
      </c>
      <c r="C40" s="60">
        <v>24</v>
      </c>
      <c r="D40" s="61" t="s">
        <v>57</v>
      </c>
      <c r="E40" s="62">
        <v>50.816967010497997</v>
      </c>
      <c r="F40" s="62">
        <v>5.69995164871216</v>
      </c>
      <c r="G40" s="63">
        <v>4.7352294921875</v>
      </c>
      <c r="H40" s="64" t="s">
        <v>57</v>
      </c>
      <c r="I40" s="65"/>
      <c r="J40" s="66" t="s">
        <v>57</v>
      </c>
      <c r="K40" s="62">
        <v>29.887422561645501</v>
      </c>
      <c r="L40" s="62">
        <v>3.5</v>
      </c>
      <c r="M40" s="63">
        <v>4.609619140625</v>
      </c>
      <c r="N40" s="67" t="s">
        <v>57</v>
      </c>
      <c r="O40" s="68"/>
      <c r="P40" s="69">
        <f t="shared" si="0"/>
        <v>20.929544448852496</v>
      </c>
      <c r="Q40" s="70">
        <v>0.1256103515625</v>
      </c>
      <c r="R40" s="71">
        <v>0</v>
      </c>
      <c r="S40" s="62">
        <v>0</v>
      </c>
      <c r="T40" s="60">
        <v>0</v>
      </c>
      <c r="U40" s="72">
        <v>0.102901458740234</v>
      </c>
      <c r="V40" s="73">
        <f t="shared" si="1"/>
        <v>0.10286036578752081</v>
      </c>
      <c r="W40" s="17">
        <f t="shared" si="2"/>
        <v>-4.1092952713192576E-5</v>
      </c>
      <c r="X40" s="17">
        <f t="shared" si="3"/>
        <v>2.7249616016100844</v>
      </c>
    </row>
    <row r="41" spans="1:24" ht="14.25" customHeight="1" x14ac:dyDescent="0.25">
      <c r="A41" s="17"/>
      <c r="B41" s="59" t="s">
        <v>75</v>
      </c>
      <c r="C41" s="60">
        <v>24</v>
      </c>
      <c r="D41" s="61" t="s">
        <v>57</v>
      </c>
      <c r="E41" s="62">
        <v>47.870254516601598</v>
      </c>
      <c r="F41" s="62">
        <v>5.69995164871216</v>
      </c>
      <c r="G41" s="63">
        <v>4.7166748046875</v>
      </c>
      <c r="H41" s="64" t="s">
        <v>57</v>
      </c>
      <c r="I41" s="65"/>
      <c r="J41" s="66" t="s">
        <v>57</v>
      </c>
      <c r="K41" s="62">
        <v>29.05788230896</v>
      </c>
      <c r="L41" s="62">
        <v>3.5</v>
      </c>
      <c r="M41" s="63">
        <v>4.59716796875</v>
      </c>
      <c r="N41" s="67" t="s">
        <v>57</v>
      </c>
      <c r="O41" s="68"/>
      <c r="P41" s="69">
        <f t="shared" si="0"/>
        <v>18.812372207641598</v>
      </c>
      <c r="Q41" s="70">
        <v>0.1195068359375</v>
      </c>
      <c r="R41" s="71">
        <v>0</v>
      </c>
      <c r="S41" s="62">
        <v>0</v>
      </c>
      <c r="T41" s="60">
        <v>0</v>
      </c>
      <c r="U41" s="72">
        <v>9.2227935791015597E-2</v>
      </c>
      <c r="V41" s="73">
        <f t="shared" si="1"/>
        <v>9.2204457581974569E-2</v>
      </c>
      <c r="W41" s="17">
        <f t="shared" si="2"/>
        <v>-2.3478209041027931E-5</v>
      </c>
      <c r="X41" s="17">
        <f t="shared" si="3"/>
        <v>2.5995751460435477</v>
      </c>
    </row>
    <row r="42" spans="1:24" ht="14.25" customHeight="1" x14ac:dyDescent="0.25">
      <c r="A42" s="17"/>
      <c r="B42" s="59" t="s">
        <v>76</v>
      </c>
      <c r="C42" s="60">
        <v>24</v>
      </c>
      <c r="D42" s="61" t="s">
        <v>57</v>
      </c>
      <c r="E42" s="62">
        <v>52.207290649414098</v>
      </c>
      <c r="F42" s="62">
        <v>5.69995164871216</v>
      </c>
      <c r="G42" s="63">
        <v>4.7236328125</v>
      </c>
      <c r="H42" s="64" t="s">
        <v>57</v>
      </c>
      <c r="I42" s="65"/>
      <c r="J42" s="66" t="s">
        <v>57</v>
      </c>
      <c r="K42" s="62">
        <v>30.492769241333001</v>
      </c>
      <c r="L42" s="62">
        <v>3.5</v>
      </c>
      <c r="M42" s="63">
        <v>4.6041259765625</v>
      </c>
      <c r="N42" s="67" t="s">
        <v>57</v>
      </c>
      <c r="O42" s="68"/>
      <c r="P42" s="69">
        <f t="shared" si="0"/>
        <v>21.714521408081097</v>
      </c>
      <c r="Q42" s="70">
        <v>0.1195068359375</v>
      </c>
      <c r="R42" s="71">
        <v>0</v>
      </c>
      <c r="S42" s="62">
        <v>0</v>
      </c>
      <c r="T42" s="60">
        <v>0</v>
      </c>
      <c r="U42" s="72">
        <v>0.106246948242188</v>
      </c>
      <c r="V42" s="73">
        <f t="shared" si="1"/>
        <v>0.1062155202019496</v>
      </c>
      <c r="W42" s="17">
        <f t="shared" si="2"/>
        <v>-3.142804023839596E-5</v>
      </c>
      <c r="X42" s="17">
        <f t="shared" si="3"/>
        <v>2.5956465254394567</v>
      </c>
    </row>
    <row r="43" spans="1:24" ht="14.25" customHeight="1" x14ac:dyDescent="0.25">
      <c r="A43" s="17"/>
      <c r="B43" s="59" t="s">
        <v>77</v>
      </c>
      <c r="C43" s="60">
        <v>24</v>
      </c>
      <c r="D43" s="61" t="s">
        <v>57</v>
      </c>
      <c r="E43" s="62">
        <v>50.794631958007798</v>
      </c>
      <c r="F43" s="62">
        <v>5.69995164871216</v>
      </c>
      <c r="G43" s="63">
        <v>4.7568359375</v>
      </c>
      <c r="H43" s="64" t="s">
        <v>57</v>
      </c>
      <c r="I43" s="65"/>
      <c r="J43" s="66" t="s">
        <v>57</v>
      </c>
      <c r="K43" s="62">
        <v>30.006431579589801</v>
      </c>
      <c r="L43" s="62">
        <v>3.5</v>
      </c>
      <c r="M43" s="63">
        <v>4.63623046875</v>
      </c>
      <c r="N43" s="67" t="s">
        <v>57</v>
      </c>
      <c r="O43" s="68"/>
      <c r="P43" s="69">
        <f t="shared" si="0"/>
        <v>20.788200378417997</v>
      </c>
      <c r="Q43" s="70">
        <v>0.12060546875</v>
      </c>
      <c r="R43" s="71">
        <v>0</v>
      </c>
      <c r="S43" s="62">
        <v>0</v>
      </c>
      <c r="T43" s="60">
        <v>0</v>
      </c>
      <c r="U43" s="72">
        <v>0.10252952575683601</v>
      </c>
      <c r="V43" s="73">
        <f t="shared" si="1"/>
        <v>0.10250499838218106</v>
      </c>
      <c r="W43" s="17">
        <f t="shared" si="2"/>
        <v>-2.4527374654942369E-5</v>
      </c>
      <c r="X43" s="17">
        <f t="shared" si="3"/>
        <v>2.6013691416535019</v>
      </c>
    </row>
    <row r="44" spans="1:24" ht="14.25" customHeight="1" x14ac:dyDescent="0.25">
      <c r="A44" s="17"/>
      <c r="B44" s="59" t="s">
        <v>78</v>
      </c>
      <c r="C44" s="60">
        <v>24</v>
      </c>
      <c r="D44" s="61" t="s">
        <v>57</v>
      </c>
      <c r="E44" s="62">
        <v>53.756858825683601</v>
      </c>
      <c r="F44" s="62">
        <v>5.69995164871216</v>
      </c>
      <c r="G44" s="63">
        <v>4.72998046875</v>
      </c>
      <c r="H44" s="64" t="s">
        <v>57</v>
      </c>
      <c r="I44" s="65"/>
      <c r="J44" s="66" t="s">
        <v>57</v>
      </c>
      <c r="K44" s="62">
        <v>30.6817016601563</v>
      </c>
      <c r="L44" s="62">
        <v>3.5</v>
      </c>
      <c r="M44" s="63">
        <v>4.6090087890625</v>
      </c>
      <c r="N44" s="67" t="s">
        <v>57</v>
      </c>
      <c r="O44" s="68"/>
      <c r="P44" s="69">
        <f t="shared" si="0"/>
        <v>23.075157165527301</v>
      </c>
      <c r="Q44" s="70">
        <v>0.1209716796875</v>
      </c>
      <c r="R44" s="71">
        <v>0</v>
      </c>
      <c r="S44" s="62">
        <v>0</v>
      </c>
      <c r="T44" s="60">
        <v>0</v>
      </c>
      <c r="U44" s="72">
        <v>0.112876892089844</v>
      </c>
      <c r="V44" s="73">
        <f t="shared" si="1"/>
        <v>0.1128566596917806</v>
      </c>
      <c r="W44" s="17">
        <f t="shared" si="2"/>
        <v>-2.0232398063396717E-5</v>
      </c>
      <c r="X44" s="17">
        <f t="shared" si="3"/>
        <v>2.6246788674947692</v>
      </c>
    </row>
    <row r="45" spans="1:24" ht="14.25" customHeight="1" x14ac:dyDescent="0.25">
      <c r="A45" s="17"/>
      <c r="B45" s="59" t="s">
        <v>79</v>
      </c>
      <c r="C45" s="60">
        <v>24</v>
      </c>
      <c r="D45" s="61" t="s">
        <v>57</v>
      </c>
      <c r="E45" s="62">
        <v>53.426605224609403</v>
      </c>
      <c r="F45" s="62">
        <v>5.69995164871216</v>
      </c>
      <c r="G45" s="63">
        <v>4.7325439453125</v>
      </c>
      <c r="H45" s="64" t="s">
        <v>57</v>
      </c>
      <c r="I45" s="65"/>
      <c r="J45" s="66" t="s">
        <v>57</v>
      </c>
      <c r="K45" s="62">
        <v>30.532840728759801</v>
      </c>
      <c r="L45" s="62">
        <v>3.5</v>
      </c>
      <c r="M45" s="63">
        <v>4.6104736328125</v>
      </c>
      <c r="N45" s="67" t="s">
        <v>57</v>
      </c>
      <c r="O45" s="68"/>
      <c r="P45" s="69">
        <f t="shared" si="0"/>
        <v>22.893764495849602</v>
      </c>
      <c r="Q45" s="70">
        <v>0.1220703125</v>
      </c>
      <c r="R45" s="71">
        <v>0</v>
      </c>
      <c r="S45" s="62">
        <v>0</v>
      </c>
      <c r="T45" s="60">
        <v>0</v>
      </c>
      <c r="U45" s="72">
        <v>0.112068176269531</v>
      </c>
      <c r="V45" s="73">
        <f t="shared" si="1"/>
        <v>0.11207289995951575</v>
      </c>
      <c r="W45" s="17">
        <f t="shared" si="2"/>
        <v>4.7236899847480363E-6</v>
      </c>
      <c r="X45" s="17">
        <f t="shared" si="3"/>
        <v>2.6476740183748579</v>
      </c>
    </row>
    <row r="46" spans="1:24" ht="14.25" customHeight="1" x14ac:dyDescent="0.25">
      <c r="A46" s="17"/>
      <c r="B46" s="59" t="s">
        <v>80</v>
      </c>
      <c r="C46" s="60">
        <v>24</v>
      </c>
      <c r="D46" s="61" t="s">
        <v>57</v>
      </c>
      <c r="E46" s="62">
        <v>52.252498626708999</v>
      </c>
      <c r="F46" s="62">
        <v>5.6999526023864702</v>
      </c>
      <c r="G46" s="63">
        <v>6.46240234375</v>
      </c>
      <c r="H46" s="64" t="s">
        <v>57</v>
      </c>
      <c r="I46" s="65"/>
      <c r="J46" s="66" t="s">
        <v>57</v>
      </c>
      <c r="K46" s="62">
        <v>34.023220062255902</v>
      </c>
      <c r="L46" s="62">
        <v>3.5</v>
      </c>
      <c r="M46" s="63">
        <v>6.2945556640625</v>
      </c>
      <c r="N46" s="67" t="s">
        <v>57</v>
      </c>
      <c r="O46" s="68"/>
      <c r="P46" s="69">
        <f t="shared" si="0"/>
        <v>18.229278564453097</v>
      </c>
      <c r="Q46" s="70">
        <v>0.1678466796875</v>
      </c>
      <c r="R46" s="71">
        <v>0</v>
      </c>
      <c r="S46" s="62">
        <v>0</v>
      </c>
      <c r="T46" s="60">
        <v>0</v>
      </c>
      <c r="U46" s="72">
        <v>0.123592376708984</v>
      </c>
      <c r="V46" s="73">
        <f t="shared" si="1"/>
        <v>0.12351561703952015</v>
      </c>
      <c r="W46" s="17">
        <f t="shared" si="2"/>
        <v>-7.675966946385504E-5</v>
      </c>
      <c r="X46" s="17">
        <f t="shared" si="3"/>
        <v>2.6665373800058179</v>
      </c>
    </row>
    <row r="47" spans="1:24" ht="14.25" customHeight="1" x14ac:dyDescent="0.25">
      <c r="A47" s="17"/>
      <c r="B47" s="59" t="s">
        <v>81</v>
      </c>
      <c r="C47" s="60">
        <v>24</v>
      </c>
      <c r="D47" s="61" t="s">
        <v>57</v>
      </c>
      <c r="E47" s="62">
        <v>51.648101806640597</v>
      </c>
      <c r="F47" s="62">
        <v>5.69995164871216</v>
      </c>
      <c r="G47" s="63">
        <v>7.6131591796875</v>
      </c>
      <c r="H47" s="64" t="s">
        <v>57</v>
      </c>
      <c r="I47" s="65"/>
      <c r="J47" s="66" t="s">
        <v>57</v>
      </c>
      <c r="K47" s="62">
        <v>34.9630737304688</v>
      </c>
      <c r="L47" s="62">
        <v>3.5</v>
      </c>
      <c r="M47" s="63">
        <v>7.41015625</v>
      </c>
      <c r="N47" s="67" t="s">
        <v>57</v>
      </c>
      <c r="O47" s="68"/>
      <c r="P47" s="69">
        <f t="shared" si="0"/>
        <v>16.685028076171797</v>
      </c>
      <c r="Q47" s="70">
        <v>0.2030029296875</v>
      </c>
      <c r="R47" s="71">
        <v>0</v>
      </c>
      <c r="S47" s="62">
        <v>0</v>
      </c>
      <c r="T47" s="60">
        <v>0</v>
      </c>
      <c r="U47" s="72">
        <v>0.13424873352050801</v>
      </c>
      <c r="V47" s="73">
        <f t="shared" si="1"/>
        <v>0.13412338105961624</v>
      </c>
      <c r="W47" s="17">
        <f t="shared" si="2"/>
        <v>-1.2535246089176444E-4</v>
      </c>
      <c r="X47" s="17">
        <f t="shared" si="3"/>
        <v>2.7395229309435951</v>
      </c>
    </row>
    <row r="48" spans="1:24" ht="14.25" customHeight="1" x14ac:dyDescent="0.25">
      <c r="A48" s="17"/>
      <c r="B48" s="59" t="s">
        <v>82</v>
      </c>
      <c r="C48" s="60">
        <v>24</v>
      </c>
      <c r="D48" s="61" t="s">
        <v>57</v>
      </c>
      <c r="E48" s="62">
        <v>49.392738342285199</v>
      </c>
      <c r="F48" s="62">
        <v>5.69995164871216</v>
      </c>
      <c r="G48" s="63">
        <v>7.5994873046875</v>
      </c>
      <c r="H48" s="64" t="s">
        <v>57</v>
      </c>
      <c r="I48" s="65"/>
      <c r="J48" s="66" t="s">
        <v>57</v>
      </c>
      <c r="K48" s="62">
        <v>34.189075469970703</v>
      </c>
      <c r="L48" s="62">
        <v>3.5</v>
      </c>
      <c r="M48" s="63">
        <v>7.396484375</v>
      </c>
      <c r="N48" s="67" t="s">
        <v>57</v>
      </c>
      <c r="O48" s="68"/>
      <c r="P48" s="69">
        <f t="shared" si="0"/>
        <v>15.203662872314496</v>
      </c>
      <c r="Q48" s="70">
        <v>0.2030029296875</v>
      </c>
      <c r="R48" s="71">
        <v>0</v>
      </c>
      <c r="S48" s="62">
        <v>0</v>
      </c>
      <c r="T48" s="60">
        <v>0</v>
      </c>
      <c r="U48" s="72">
        <v>0.12260627746581999</v>
      </c>
      <c r="V48" s="73">
        <f t="shared" si="1"/>
        <v>0.12248052546661381</v>
      </c>
      <c r="W48" s="17">
        <f t="shared" si="2"/>
        <v>-1.2575199920618341E-4</v>
      </c>
      <c r="X48" s="17">
        <f t="shared" si="3"/>
        <v>2.744586744124637</v>
      </c>
    </row>
    <row r="49" spans="1:24" ht="14.25" customHeight="1" x14ac:dyDescent="0.25">
      <c r="A49" s="17"/>
      <c r="B49" s="59" t="s">
        <v>83</v>
      </c>
      <c r="C49" s="60">
        <v>24</v>
      </c>
      <c r="D49" s="61" t="s">
        <v>57</v>
      </c>
      <c r="E49" s="62">
        <v>52.739738464355497</v>
      </c>
      <c r="F49" s="62">
        <v>5.69995164871216</v>
      </c>
      <c r="G49" s="63">
        <v>7.5721435546875</v>
      </c>
      <c r="H49" s="64" t="s">
        <v>57</v>
      </c>
      <c r="I49" s="65"/>
      <c r="J49" s="66" t="s">
        <v>57</v>
      </c>
      <c r="K49" s="62">
        <v>35.761302947997997</v>
      </c>
      <c r="L49" s="62">
        <v>3.5</v>
      </c>
      <c r="M49" s="63">
        <v>7.3707275390625</v>
      </c>
      <c r="N49" s="67" t="s">
        <v>57</v>
      </c>
      <c r="O49" s="68"/>
      <c r="P49" s="69">
        <f t="shared" si="0"/>
        <v>16.9784355163575</v>
      </c>
      <c r="Q49" s="70">
        <v>0.201416015625</v>
      </c>
      <c r="R49" s="71">
        <v>0</v>
      </c>
      <c r="S49" s="62">
        <v>0</v>
      </c>
      <c r="T49" s="60">
        <v>0</v>
      </c>
      <c r="U49" s="72">
        <v>0.135879516601563</v>
      </c>
      <c r="V49" s="73">
        <f t="shared" si="1"/>
        <v>0.13576605021720808</v>
      </c>
      <c r="W49" s="17">
        <f t="shared" si="2"/>
        <v>-1.1346638435491552E-4</v>
      </c>
      <c r="X49" s="17">
        <f t="shared" si="3"/>
        <v>2.7326476871863665</v>
      </c>
    </row>
    <row r="50" spans="1:24" ht="14.25" customHeight="1" x14ac:dyDescent="0.25">
      <c r="A50" s="17"/>
      <c r="B50" s="59" t="s">
        <v>84</v>
      </c>
      <c r="C50" s="60">
        <v>24</v>
      </c>
      <c r="D50" s="61" t="s">
        <v>57</v>
      </c>
      <c r="E50" s="62">
        <v>54.909763336181598</v>
      </c>
      <c r="F50" s="62">
        <v>5.6999530792236301</v>
      </c>
      <c r="G50" s="63">
        <v>7.550537109375</v>
      </c>
      <c r="H50" s="64" t="s">
        <v>57</v>
      </c>
      <c r="I50" s="65"/>
      <c r="J50" s="66" t="s">
        <v>57</v>
      </c>
      <c r="K50" s="62">
        <v>36.552707672119098</v>
      </c>
      <c r="L50" s="62">
        <v>3.5</v>
      </c>
      <c r="M50" s="63">
        <v>7.347900390625</v>
      </c>
      <c r="N50" s="67" t="s">
        <v>57</v>
      </c>
      <c r="O50" s="68"/>
      <c r="P50" s="69">
        <f t="shared" si="0"/>
        <v>18.3570556640625</v>
      </c>
      <c r="Q50" s="70">
        <v>0.20263671875</v>
      </c>
      <c r="R50" s="71">
        <v>0</v>
      </c>
      <c r="S50" s="62">
        <v>0</v>
      </c>
      <c r="T50" s="60">
        <v>0</v>
      </c>
      <c r="U50" s="72">
        <v>0.14612770080566401</v>
      </c>
      <c r="V50" s="73">
        <f t="shared" si="1"/>
        <v>0.14601255075447261</v>
      </c>
      <c r="W50" s="17">
        <f t="shared" si="2"/>
        <v>-1.1515005119139277E-4</v>
      </c>
      <c r="X50" s="17">
        <f t="shared" si="3"/>
        <v>2.7577499418546698</v>
      </c>
    </row>
    <row r="51" spans="1:24" ht="14.25" customHeight="1" x14ac:dyDescent="0.25">
      <c r="A51" s="17"/>
      <c r="B51" s="59" t="s">
        <v>85</v>
      </c>
      <c r="C51" s="60">
        <v>24</v>
      </c>
      <c r="D51" s="61" t="s">
        <v>57</v>
      </c>
      <c r="E51" s="62">
        <v>55.370800018310497</v>
      </c>
      <c r="F51" s="62">
        <v>5.69995164871216</v>
      </c>
      <c r="G51" s="63">
        <v>7.5616455078125</v>
      </c>
      <c r="H51" s="64" t="s">
        <v>57</v>
      </c>
      <c r="I51" s="65"/>
      <c r="J51" s="66" t="s">
        <v>57</v>
      </c>
      <c r="K51" s="62">
        <v>36.692817687988303</v>
      </c>
      <c r="L51" s="62">
        <v>3.5</v>
      </c>
      <c r="M51" s="63">
        <v>7.3592529296875</v>
      </c>
      <c r="N51" s="67" t="s">
        <v>57</v>
      </c>
      <c r="O51" s="68"/>
      <c r="P51" s="69">
        <f t="shared" si="0"/>
        <v>18.677982330322195</v>
      </c>
      <c r="Q51" s="70">
        <v>0.202392578125</v>
      </c>
      <c r="R51" s="71">
        <v>0</v>
      </c>
      <c r="S51" s="62">
        <v>0</v>
      </c>
      <c r="T51" s="60">
        <v>0</v>
      </c>
      <c r="U51" s="72">
        <v>0.148750305175781</v>
      </c>
      <c r="V51" s="73">
        <f t="shared" si="1"/>
        <v>0.1486626351536246</v>
      </c>
      <c r="W51" s="17">
        <f t="shared" si="2"/>
        <v>-8.7670022156399741E-5</v>
      </c>
      <c r="X51" s="17">
        <f t="shared" si="3"/>
        <v>2.7501783137326452</v>
      </c>
    </row>
    <row r="52" spans="1:24" ht="14.25" customHeight="1" x14ac:dyDescent="0.25">
      <c r="A52" s="17"/>
      <c r="B52" s="59" t="s">
        <v>86</v>
      </c>
      <c r="C52" s="60">
        <v>24</v>
      </c>
      <c r="D52" s="61" t="s">
        <v>57</v>
      </c>
      <c r="E52" s="62">
        <v>54.116630554199197</v>
      </c>
      <c r="F52" s="62">
        <v>5.69995164871216</v>
      </c>
      <c r="G52" s="63">
        <v>7.5626220703125</v>
      </c>
      <c r="H52" s="64" t="s">
        <v>57</v>
      </c>
      <c r="I52" s="65"/>
      <c r="J52" s="66" t="s">
        <v>57</v>
      </c>
      <c r="K52" s="62">
        <v>35.909870147705099</v>
      </c>
      <c r="L52" s="62">
        <v>3.5</v>
      </c>
      <c r="M52" s="63">
        <v>7.3609619140625</v>
      </c>
      <c r="N52" s="67" t="s">
        <v>57</v>
      </c>
      <c r="O52" s="68"/>
      <c r="P52" s="69">
        <f t="shared" si="0"/>
        <v>18.206760406494098</v>
      </c>
      <c r="Q52" s="70">
        <v>0.20166015625</v>
      </c>
      <c r="R52" s="71">
        <v>0</v>
      </c>
      <c r="S52" s="62">
        <v>0</v>
      </c>
      <c r="T52" s="60">
        <v>0</v>
      </c>
      <c r="U52" s="72">
        <v>0.145057678222656</v>
      </c>
      <c r="V52" s="73">
        <f t="shared" si="1"/>
        <v>0.14493243810394746</v>
      </c>
      <c r="W52" s="17">
        <f t="shared" si="2"/>
        <v>-1.2524011870854168E-4</v>
      </c>
      <c r="X52" s="17">
        <f t="shared" si="3"/>
        <v>2.7395897248801844</v>
      </c>
    </row>
    <row r="53" spans="1:24" ht="14.25" customHeight="1" thickBot="1" x14ac:dyDescent="0.3">
      <c r="A53" s="17"/>
      <c r="B53" s="59" t="s">
        <v>87</v>
      </c>
      <c r="C53" s="60">
        <v>24</v>
      </c>
      <c r="D53" s="61" t="s">
        <v>57</v>
      </c>
      <c r="E53" s="62">
        <v>61.923816680908203</v>
      </c>
      <c r="F53" s="62">
        <v>5.69995164871216</v>
      </c>
      <c r="G53" s="63">
        <v>7.5384521484375</v>
      </c>
      <c r="H53" s="64" t="s">
        <v>57</v>
      </c>
      <c r="I53" s="65"/>
      <c r="J53" s="66" t="s">
        <v>57</v>
      </c>
      <c r="K53" s="62">
        <v>38.892711639404297</v>
      </c>
      <c r="L53" s="62">
        <v>3.5</v>
      </c>
      <c r="M53" s="63">
        <v>7.336181640625</v>
      </c>
      <c r="N53" s="67" t="s">
        <v>57</v>
      </c>
      <c r="O53" s="68"/>
      <c r="P53" s="69">
        <f t="shared" si="0"/>
        <v>23.031105041503906</v>
      </c>
      <c r="Q53" s="70">
        <v>0.2022705078125</v>
      </c>
      <c r="R53" s="71">
        <v>0</v>
      </c>
      <c r="S53" s="62">
        <v>0</v>
      </c>
      <c r="T53" s="60">
        <v>0</v>
      </c>
      <c r="U53" s="72">
        <v>0.181549072265625</v>
      </c>
      <c r="V53" s="73">
        <f t="shared" si="1"/>
        <v>0.18148573181452229</v>
      </c>
      <c r="W53" s="17">
        <f t="shared" si="2"/>
        <v>-6.3340451102705808E-5</v>
      </c>
      <c r="X53" s="17">
        <f t="shared" si="3"/>
        <v>2.7571632999434255</v>
      </c>
    </row>
    <row r="54" spans="1:24" ht="14.25" hidden="1" customHeight="1" x14ac:dyDescent="0.25">
      <c r="A54" s="17"/>
      <c r="B54" s="59" t="s">
        <v>6</v>
      </c>
      <c r="C54" s="60" t="s">
        <v>6</v>
      </c>
      <c r="D54" s="61" t="s">
        <v>57</v>
      </c>
      <c r="E54" s="62" t="s">
        <v>6</v>
      </c>
      <c r="F54" s="62" t="s">
        <v>6</v>
      </c>
      <c r="G54" s="63" t="s">
        <v>6</v>
      </c>
      <c r="H54" s="64" t="s">
        <v>6</v>
      </c>
      <c r="I54" s="65"/>
      <c r="J54" s="66" t="s">
        <v>57</v>
      </c>
      <c r="K54" s="62" t="s">
        <v>6</v>
      </c>
      <c r="L54" s="62" t="s">
        <v>6</v>
      </c>
      <c r="M54" s="63" t="s">
        <v>6</v>
      </c>
      <c r="N54" s="67" t="s">
        <v>6</v>
      </c>
      <c r="O54" s="68"/>
      <c r="P54" s="69" t="str">
        <f t="shared" si="0"/>
        <v/>
      </c>
      <c r="Q54" s="70" t="s">
        <v>6</v>
      </c>
      <c r="R54" s="71" t="s">
        <v>6</v>
      </c>
      <c r="S54" s="62" t="s">
        <v>6</v>
      </c>
      <c r="T54" s="60" t="s">
        <v>6</v>
      </c>
      <c r="U54" s="72" t="s">
        <v>6</v>
      </c>
      <c r="V54" s="73" t="e">
        <f t="shared" si="1"/>
        <v>#VALUE!</v>
      </c>
      <c r="W54" s="17" t="e">
        <f t="shared" si="2"/>
        <v>#VALUE!</v>
      </c>
      <c r="X54" s="17" t="e">
        <f t="shared" si="3"/>
        <v>#VALUE!</v>
      </c>
    </row>
    <row r="55" spans="1:24" ht="14.25" hidden="1" customHeight="1" x14ac:dyDescent="0.25">
      <c r="A55" s="17"/>
      <c r="B55" s="59" t="s">
        <v>6</v>
      </c>
      <c r="C55" s="60" t="s">
        <v>6</v>
      </c>
      <c r="D55" s="61" t="s">
        <v>57</v>
      </c>
      <c r="E55" s="62" t="s">
        <v>6</v>
      </c>
      <c r="F55" s="62" t="s">
        <v>6</v>
      </c>
      <c r="G55" s="63" t="s">
        <v>6</v>
      </c>
      <c r="H55" s="64" t="s">
        <v>6</v>
      </c>
      <c r="I55" s="65"/>
      <c r="J55" s="66" t="s">
        <v>57</v>
      </c>
      <c r="K55" s="62" t="s">
        <v>6</v>
      </c>
      <c r="L55" s="62" t="s">
        <v>6</v>
      </c>
      <c r="M55" s="63" t="s">
        <v>6</v>
      </c>
      <c r="N55" s="67" t="s">
        <v>6</v>
      </c>
      <c r="O55" s="68"/>
      <c r="P55" s="69" t="str">
        <f t="shared" ref="P55:P86" si="4">IF(OR(E55="",E55="-",K55="",K55="-"),"",E55-K55)</f>
        <v/>
      </c>
      <c r="Q55" s="70" t="s">
        <v>6</v>
      </c>
      <c r="R55" s="71" t="s">
        <v>6</v>
      </c>
      <c r="S55" s="62" t="s">
        <v>6</v>
      </c>
      <c r="T55" s="60" t="s">
        <v>6</v>
      </c>
      <c r="U55" s="72" t="s">
        <v>6</v>
      </c>
      <c r="V55" s="73" t="e">
        <f t="shared" ref="V55:V86" si="5">(G55*E55-M55*K55)/1000</f>
        <v>#VALUE!</v>
      </c>
      <c r="W55" s="17" t="e">
        <f t="shared" ref="W55:W86" si="6">V55-U55</f>
        <v>#VALUE!</v>
      </c>
      <c r="X55" s="17" t="e">
        <f t="shared" ref="X55:X86" si="7">(G55-M55)/M55*100</f>
        <v>#VALUE!</v>
      </c>
    </row>
    <row r="56" spans="1:24" ht="14.25" hidden="1" customHeight="1" x14ac:dyDescent="0.25">
      <c r="A56" s="17"/>
      <c r="B56" s="59" t="s">
        <v>6</v>
      </c>
      <c r="C56" s="60" t="s">
        <v>6</v>
      </c>
      <c r="D56" s="61" t="s">
        <v>57</v>
      </c>
      <c r="E56" s="62" t="s">
        <v>6</v>
      </c>
      <c r="F56" s="62" t="s">
        <v>6</v>
      </c>
      <c r="G56" s="63" t="s">
        <v>6</v>
      </c>
      <c r="H56" s="64" t="s">
        <v>6</v>
      </c>
      <c r="I56" s="65"/>
      <c r="J56" s="66" t="s">
        <v>57</v>
      </c>
      <c r="K56" s="62" t="s">
        <v>6</v>
      </c>
      <c r="L56" s="62" t="s">
        <v>6</v>
      </c>
      <c r="M56" s="63" t="s">
        <v>6</v>
      </c>
      <c r="N56" s="67" t="s">
        <v>6</v>
      </c>
      <c r="O56" s="68"/>
      <c r="P56" s="69" t="str">
        <f t="shared" si="4"/>
        <v/>
      </c>
      <c r="Q56" s="70" t="s">
        <v>6</v>
      </c>
      <c r="R56" s="71" t="s">
        <v>6</v>
      </c>
      <c r="S56" s="62" t="s">
        <v>6</v>
      </c>
      <c r="T56" s="60" t="s">
        <v>6</v>
      </c>
      <c r="U56" s="72" t="s">
        <v>6</v>
      </c>
      <c r="V56" s="73" t="e">
        <f t="shared" si="5"/>
        <v>#VALUE!</v>
      </c>
      <c r="W56" s="17" t="e">
        <f t="shared" si="6"/>
        <v>#VALUE!</v>
      </c>
      <c r="X56" s="17" t="e">
        <f t="shared" si="7"/>
        <v>#VALUE!</v>
      </c>
    </row>
    <row r="57" spans="1:24" ht="14.25" hidden="1" customHeight="1" x14ac:dyDescent="0.25">
      <c r="A57" s="17"/>
      <c r="B57" s="59" t="s">
        <v>6</v>
      </c>
      <c r="C57" s="60" t="s">
        <v>6</v>
      </c>
      <c r="D57" s="61" t="s">
        <v>57</v>
      </c>
      <c r="E57" s="62" t="s">
        <v>6</v>
      </c>
      <c r="F57" s="62" t="s">
        <v>6</v>
      </c>
      <c r="G57" s="63" t="s">
        <v>6</v>
      </c>
      <c r="H57" s="64" t="s">
        <v>6</v>
      </c>
      <c r="I57" s="65"/>
      <c r="J57" s="66" t="s">
        <v>57</v>
      </c>
      <c r="K57" s="62" t="s">
        <v>6</v>
      </c>
      <c r="L57" s="62" t="s">
        <v>6</v>
      </c>
      <c r="M57" s="63" t="s">
        <v>6</v>
      </c>
      <c r="N57" s="67" t="s">
        <v>6</v>
      </c>
      <c r="O57" s="68"/>
      <c r="P57" s="69" t="str">
        <f t="shared" si="4"/>
        <v/>
      </c>
      <c r="Q57" s="70" t="s">
        <v>6</v>
      </c>
      <c r="R57" s="71" t="s">
        <v>6</v>
      </c>
      <c r="S57" s="62" t="s">
        <v>6</v>
      </c>
      <c r="T57" s="60" t="s">
        <v>6</v>
      </c>
      <c r="U57" s="72" t="s">
        <v>6</v>
      </c>
      <c r="V57" s="73" t="e">
        <f t="shared" si="5"/>
        <v>#VALUE!</v>
      </c>
      <c r="W57" s="17" t="e">
        <f t="shared" si="6"/>
        <v>#VALUE!</v>
      </c>
      <c r="X57" s="17" t="e">
        <f t="shared" si="7"/>
        <v>#VALUE!</v>
      </c>
    </row>
    <row r="58" spans="1:24" ht="14.25" hidden="1" customHeight="1" x14ac:dyDescent="0.25">
      <c r="A58" s="17"/>
      <c r="B58" s="59" t="s">
        <v>6</v>
      </c>
      <c r="C58" s="60" t="s">
        <v>6</v>
      </c>
      <c r="D58" s="61" t="s">
        <v>57</v>
      </c>
      <c r="E58" s="62" t="s">
        <v>6</v>
      </c>
      <c r="F58" s="62" t="s">
        <v>6</v>
      </c>
      <c r="G58" s="63" t="s">
        <v>6</v>
      </c>
      <c r="H58" s="64" t="s">
        <v>6</v>
      </c>
      <c r="I58" s="65"/>
      <c r="J58" s="66" t="s">
        <v>57</v>
      </c>
      <c r="K58" s="62" t="s">
        <v>6</v>
      </c>
      <c r="L58" s="62" t="s">
        <v>6</v>
      </c>
      <c r="M58" s="63" t="s">
        <v>6</v>
      </c>
      <c r="N58" s="67" t="s">
        <v>6</v>
      </c>
      <c r="O58" s="68"/>
      <c r="P58" s="69" t="str">
        <f t="shared" si="4"/>
        <v/>
      </c>
      <c r="Q58" s="70" t="s">
        <v>6</v>
      </c>
      <c r="R58" s="71" t="s">
        <v>6</v>
      </c>
      <c r="S58" s="62" t="s">
        <v>6</v>
      </c>
      <c r="T58" s="60" t="s">
        <v>6</v>
      </c>
      <c r="U58" s="72" t="s">
        <v>6</v>
      </c>
      <c r="V58" s="73" t="e">
        <f t="shared" si="5"/>
        <v>#VALUE!</v>
      </c>
      <c r="W58" s="17" t="e">
        <f t="shared" si="6"/>
        <v>#VALUE!</v>
      </c>
      <c r="X58" s="17" t="e">
        <f t="shared" si="7"/>
        <v>#VALUE!</v>
      </c>
    </row>
    <row r="59" spans="1:24" ht="14.25" hidden="1" customHeight="1" x14ac:dyDescent="0.25">
      <c r="A59" s="17"/>
      <c r="B59" s="59" t="s">
        <v>6</v>
      </c>
      <c r="C59" s="60" t="s">
        <v>6</v>
      </c>
      <c r="D59" s="61" t="s">
        <v>57</v>
      </c>
      <c r="E59" s="62" t="s">
        <v>6</v>
      </c>
      <c r="F59" s="62" t="s">
        <v>6</v>
      </c>
      <c r="G59" s="63" t="s">
        <v>6</v>
      </c>
      <c r="H59" s="64" t="s">
        <v>6</v>
      </c>
      <c r="I59" s="65"/>
      <c r="J59" s="66" t="s">
        <v>57</v>
      </c>
      <c r="K59" s="62" t="s">
        <v>6</v>
      </c>
      <c r="L59" s="62" t="s">
        <v>6</v>
      </c>
      <c r="M59" s="63" t="s">
        <v>6</v>
      </c>
      <c r="N59" s="67" t="s">
        <v>6</v>
      </c>
      <c r="O59" s="68"/>
      <c r="P59" s="69" t="str">
        <f t="shared" si="4"/>
        <v/>
      </c>
      <c r="Q59" s="70" t="s">
        <v>6</v>
      </c>
      <c r="R59" s="71" t="s">
        <v>6</v>
      </c>
      <c r="S59" s="62" t="s">
        <v>6</v>
      </c>
      <c r="T59" s="60" t="s">
        <v>6</v>
      </c>
      <c r="U59" s="72" t="s">
        <v>6</v>
      </c>
      <c r="V59" s="73" t="e">
        <f t="shared" si="5"/>
        <v>#VALUE!</v>
      </c>
      <c r="W59" s="17" t="e">
        <f t="shared" si="6"/>
        <v>#VALUE!</v>
      </c>
      <c r="X59" s="17" t="e">
        <f t="shared" si="7"/>
        <v>#VALUE!</v>
      </c>
    </row>
    <row r="60" spans="1:24" ht="14.25" hidden="1" customHeight="1" x14ac:dyDescent="0.25">
      <c r="A60" s="17"/>
      <c r="B60" s="59" t="s">
        <v>6</v>
      </c>
      <c r="C60" s="60" t="s">
        <v>6</v>
      </c>
      <c r="D60" s="61" t="s">
        <v>57</v>
      </c>
      <c r="E60" s="62" t="s">
        <v>6</v>
      </c>
      <c r="F60" s="62" t="s">
        <v>6</v>
      </c>
      <c r="G60" s="63" t="s">
        <v>6</v>
      </c>
      <c r="H60" s="64" t="s">
        <v>6</v>
      </c>
      <c r="I60" s="65"/>
      <c r="J60" s="66" t="s">
        <v>57</v>
      </c>
      <c r="K60" s="62" t="s">
        <v>6</v>
      </c>
      <c r="L60" s="62" t="s">
        <v>6</v>
      </c>
      <c r="M60" s="63" t="s">
        <v>6</v>
      </c>
      <c r="N60" s="67" t="s">
        <v>6</v>
      </c>
      <c r="O60" s="68"/>
      <c r="P60" s="69" t="str">
        <f t="shared" si="4"/>
        <v/>
      </c>
      <c r="Q60" s="70" t="s">
        <v>6</v>
      </c>
      <c r="R60" s="71" t="s">
        <v>6</v>
      </c>
      <c r="S60" s="62" t="s">
        <v>6</v>
      </c>
      <c r="T60" s="60" t="s">
        <v>6</v>
      </c>
      <c r="U60" s="72" t="s">
        <v>6</v>
      </c>
      <c r="V60" s="73" t="e">
        <f t="shared" si="5"/>
        <v>#VALUE!</v>
      </c>
      <c r="W60" s="17" t="e">
        <f t="shared" si="6"/>
        <v>#VALUE!</v>
      </c>
      <c r="X60" s="17" t="e">
        <f t="shared" si="7"/>
        <v>#VALUE!</v>
      </c>
    </row>
    <row r="61" spans="1:24" ht="14.25" hidden="1" customHeight="1" x14ac:dyDescent="0.25">
      <c r="A61" s="17"/>
      <c r="B61" s="59" t="s">
        <v>6</v>
      </c>
      <c r="C61" s="60" t="s">
        <v>6</v>
      </c>
      <c r="D61" s="61" t="s">
        <v>57</v>
      </c>
      <c r="E61" s="62" t="s">
        <v>6</v>
      </c>
      <c r="F61" s="62" t="s">
        <v>6</v>
      </c>
      <c r="G61" s="63" t="s">
        <v>6</v>
      </c>
      <c r="H61" s="64" t="s">
        <v>6</v>
      </c>
      <c r="I61" s="65"/>
      <c r="J61" s="66" t="s">
        <v>57</v>
      </c>
      <c r="K61" s="62" t="s">
        <v>6</v>
      </c>
      <c r="L61" s="62" t="s">
        <v>6</v>
      </c>
      <c r="M61" s="63" t="s">
        <v>6</v>
      </c>
      <c r="N61" s="67" t="s">
        <v>6</v>
      </c>
      <c r="O61" s="68"/>
      <c r="P61" s="69" t="str">
        <f t="shared" si="4"/>
        <v/>
      </c>
      <c r="Q61" s="70" t="s">
        <v>6</v>
      </c>
      <c r="R61" s="71" t="s">
        <v>6</v>
      </c>
      <c r="S61" s="62" t="s">
        <v>6</v>
      </c>
      <c r="T61" s="60" t="s">
        <v>6</v>
      </c>
      <c r="U61" s="72" t="s">
        <v>6</v>
      </c>
      <c r="V61" s="73" t="e">
        <f t="shared" si="5"/>
        <v>#VALUE!</v>
      </c>
      <c r="W61" s="17" t="e">
        <f t="shared" si="6"/>
        <v>#VALUE!</v>
      </c>
      <c r="X61" s="17" t="e">
        <f t="shared" si="7"/>
        <v>#VALUE!</v>
      </c>
    </row>
    <row r="62" spans="1:24" ht="14.25" hidden="1" customHeight="1" x14ac:dyDescent="0.25">
      <c r="A62" s="17"/>
      <c r="B62" s="59" t="s">
        <v>6</v>
      </c>
      <c r="C62" s="60" t="s">
        <v>6</v>
      </c>
      <c r="D62" s="61" t="s">
        <v>57</v>
      </c>
      <c r="E62" s="62" t="s">
        <v>6</v>
      </c>
      <c r="F62" s="62" t="s">
        <v>6</v>
      </c>
      <c r="G62" s="63" t="s">
        <v>6</v>
      </c>
      <c r="H62" s="64" t="s">
        <v>6</v>
      </c>
      <c r="I62" s="65"/>
      <c r="J62" s="66" t="s">
        <v>57</v>
      </c>
      <c r="K62" s="62" t="s">
        <v>6</v>
      </c>
      <c r="L62" s="62" t="s">
        <v>6</v>
      </c>
      <c r="M62" s="63" t="s">
        <v>6</v>
      </c>
      <c r="N62" s="67" t="s">
        <v>6</v>
      </c>
      <c r="O62" s="68"/>
      <c r="P62" s="69" t="str">
        <f t="shared" si="4"/>
        <v/>
      </c>
      <c r="Q62" s="70" t="s">
        <v>6</v>
      </c>
      <c r="R62" s="71" t="s">
        <v>6</v>
      </c>
      <c r="S62" s="62" t="s">
        <v>6</v>
      </c>
      <c r="T62" s="60" t="s">
        <v>6</v>
      </c>
      <c r="U62" s="72" t="s">
        <v>6</v>
      </c>
      <c r="V62" s="73" t="e">
        <f t="shared" si="5"/>
        <v>#VALUE!</v>
      </c>
      <c r="W62" s="17" t="e">
        <f t="shared" si="6"/>
        <v>#VALUE!</v>
      </c>
      <c r="X62" s="17" t="e">
        <f t="shared" si="7"/>
        <v>#VALUE!</v>
      </c>
    </row>
    <row r="63" spans="1:24" ht="14.25" hidden="1" customHeight="1" x14ac:dyDescent="0.25">
      <c r="A63" s="17"/>
      <c r="B63" s="59" t="s">
        <v>6</v>
      </c>
      <c r="C63" s="60" t="s">
        <v>6</v>
      </c>
      <c r="D63" s="61" t="s">
        <v>57</v>
      </c>
      <c r="E63" s="62" t="s">
        <v>6</v>
      </c>
      <c r="F63" s="62" t="s">
        <v>6</v>
      </c>
      <c r="G63" s="63" t="s">
        <v>6</v>
      </c>
      <c r="H63" s="64" t="s">
        <v>6</v>
      </c>
      <c r="I63" s="65"/>
      <c r="J63" s="66" t="s">
        <v>57</v>
      </c>
      <c r="K63" s="62" t="s">
        <v>6</v>
      </c>
      <c r="L63" s="62" t="s">
        <v>6</v>
      </c>
      <c r="M63" s="63" t="s">
        <v>6</v>
      </c>
      <c r="N63" s="67" t="s">
        <v>6</v>
      </c>
      <c r="O63" s="68"/>
      <c r="P63" s="69" t="str">
        <f t="shared" si="4"/>
        <v/>
      </c>
      <c r="Q63" s="70" t="s">
        <v>6</v>
      </c>
      <c r="R63" s="71" t="s">
        <v>6</v>
      </c>
      <c r="S63" s="62" t="s">
        <v>6</v>
      </c>
      <c r="T63" s="60" t="s">
        <v>6</v>
      </c>
      <c r="U63" s="72" t="s">
        <v>6</v>
      </c>
      <c r="V63" s="73" t="e">
        <f t="shared" si="5"/>
        <v>#VALUE!</v>
      </c>
      <c r="W63" s="17" t="e">
        <f t="shared" si="6"/>
        <v>#VALUE!</v>
      </c>
      <c r="X63" s="17" t="e">
        <f t="shared" si="7"/>
        <v>#VALUE!</v>
      </c>
    </row>
    <row r="64" spans="1:24" ht="14.25" hidden="1" customHeight="1" x14ac:dyDescent="0.25">
      <c r="A64" s="17"/>
      <c r="B64" s="59" t="s">
        <v>6</v>
      </c>
      <c r="C64" s="60" t="s">
        <v>6</v>
      </c>
      <c r="D64" s="61" t="s">
        <v>57</v>
      </c>
      <c r="E64" s="62" t="s">
        <v>6</v>
      </c>
      <c r="F64" s="62" t="s">
        <v>6</v>
      </c>
      <c r="G64" s="63" t="s">
        <v>6</v>
      </c>
      <c r="H64" s="64" t="s">
        <v>6</v>
      </c>
      <c r="I64" s="65"/>
      <c r="J64" s="66" t="s">
        <v>57</v>
      </c>
      <c r="K64" s="62" t="s">
        <v>6</v>
      </c>
      <c r="L64" s="62" t="s">
        <v>6</v>
      </c>
      <c r="M64" s="63" t="s">
        <v>6</v>
      </c>
      <c r="N64" s="67" t="s">
        <v>6</v>
      </c>
      <c r="O64" s="68"/>
      <c r="P64" s="69" t="str">
        <f t="shared" si="4"/>
        <v/>
      </c>
      <c r="Q64" s="70" t="s">
        <v>6</v>
      </c>
      <c r="R64" s="71" t="s">
        <v>6</v>
      </c>
      <c r="S64" s="62" t="s">
        <v>6</v>
      </c>
      <c r="T64" s="60" t="s">
        <v>6</v>
      </c>
      <c r="U64" s="72" t="s">
        <v>6</v>
      </c>
      <c r="V64" s="73" t="e">
        <f t="shared" si="5"/>
        <v>#VALUE!</v>
      </c>
      <c r="W64" s="17" t="e">
        <f t="shared" si="6"/>
        <v>#VALUE!</v>
      </c>
      <c r="X64" s="17" t="e">
        <f t="shared" si="7"/>
        <v>#VALUE!</v>
      </c>
    </row>
    <row r="65" spans="1:24" ht="14.25" hidden="1" customHeight="1" x14ac:dyDescent="0.25">
      <c r="A65" s="17"/>
      <c r="B65" s="59" t="s">
        <v>6</v>
      </c>
      <c r="C65" s="60" t="s">
        <v>6</v>
      </c>
      <c r="D65" s="61" t="s">
        <v>57</v>
      </c>
      <c r="E65" s="62" t="s">
        <v>6</v>
      </c>
      <c r="F65" s="62" t="s">
        <v>6</v>
      </c>
      <c r="G65" s="63" t="s">
        <v>6</v>
      </c>
      <c r="H65" s="64" t="s">
        <v>6</v>
      </c>
      <c r="I65" s="65"/>
      <c r="J65" s="66" t="s">
        <v>57</v>
      </c>
      <c r="K65" s="62" t="s">
        <v>6</v>
      </c>
      <c r="L65" s="62" t="s">
        <v>6</v>
      </c>
      <c r="M65" s="63" t="s">
        <v>6</v>
      </c>
      <c r="N65" s="67" t="s">
        <v>6</v>
      </c>
      <c r="O65" s="68"/>
      <c r="P65" s="69" t="str">
        <f t="shared" si="4"/>
        <v/>
      </c>
      <c r="Q65" s="70" t="s">
        <v>6</v>
      </c>
      <c r="R65" s="71" t="s">
        <v>6</v>
      </c>
      <c r="S65" s="62" t="s">
        <v>6</v>
      </c>
      <c r="T65" s="60" t="s">
        <v>6</v>
      </c>
      <c r="U65" s="72" t="s">
        <v>6</v>
      </c>
      <c r="V65" s="73" t="e">
        <f t="shared" si="5"/>
        <v>#VALUE!</v>
      </c>
      <c r="W65" s="17" t="e">
        <f t="shared" si="6"/>
        <v>#VALUE!</v>
      </c>
      <c r="X65" s="17" t="e">
        <f t="shared" si="7"/>
        <v>#VALUE!</v>
      </c>
    </row>
    <row r="66" spans="1:24" ht="14.25" hidden="1" customHeight="1" x14ac:dyDescent="0.25">
      <c r="A66" s="17"/>
      <c r="B66" s="59" t="s">
        <v>6</v>
      </c>
      <c r="C66" s="60" t="s">
        <v>6</v>
      </c>
      <c r="D66" s="61" t="s">
        <v>57</v>
      </c>
      <c r="E66" s="62" t="s">
        <v>6</v>
      </c>
      <c r="F66" s="62" t="s">
        <v>6</v>
      </c>
      <c r="G66" s="63" t="s">
        <v>6</v>
      </c>
      <c r="H66" s="64" t="s">
        <v>6</v>
      </c>
      <c r="I66" s="65"/>
      <c r="J66" s="66" t="s">
        <v>57</v>
      </c>
      <c r="K66" s="62" t="s">
        <v>6</v>
      </c>
      <c r="L66" s="62" t="s">
        <v>6</v>
      </c>
      <c r="M66" s="63" t="s">
        <v>6</v>
      </c>
      <c r="N66" s="67" t="s">
        <v>6</v>
      </c>
      <c r="O66" s="68"/>
      <c r="P66" s="69" t="str">
        <f t="shared" si="4"/>
        <v/>
      </c>
      <c r="Q66" s="70" t="s">
        <v>6</v>
      </c>
      <c r="R66" s="71" t="s">
        <v>6</v>
      </c>
      <c r="S66" s="62" t="s">
        <v>6</v>
      </c>
      <c r="T66" s="60" t="s">
        <v>6</v>
      </c>
      <c r="U66" s="72" t="s">
        <v>6</v>
      </c>
      <c r="V66" s="73" t="e">
        <f t="shared" si="5"/>
        <v>#VALUE!</v>
      </c>
      <c r="W66" s="17" t="e">
        <f t="shared" si="6"/>
        <v>#VALUE!</v>
      </c>
      <c r="X66" s="17" t="e">
        <f t="shared" si="7"/>
        <v>#VALUE!</v>
      </c>
    </row>
    <row r="67" spans="1:24" ht="14.25" hidden="1" customHeight="1" x14ac:dyDescent="0.25">
      <c r="A67" s="17"/>
      <c r="B67" s="59" t="s">
        <v>6</v>
      </c>
      <c r="C67" s="60" t="s">
        <v>6</v>
      </c>
      <c r="D67" s="61" t="s">
        <v>57</v>
      </c>
      <c r="E67" s="62" t="s">
        <v>6</v>
      </c>
      <c r="F67" s="62" t="s">
        <v>6</v>
      </c>
      <c r="G67" s="63" t="s">
        <v>6</v>
      </c>
      <c r="H67" s="64" t="s">
        <v>6</v>
      </c>
      <c r="I67" s="65"/>
      <c r="J67" s="66" t="s">
        <v>57</v>
      </c>
      <c r="K67" s="62" t="s">
        <v>6</v>
      </c>
      <c r="L67" s="62" t="s">
        <v>6</v>
      </c>
      <c r="M67" s="63" t="s">
        <v>6</v>
      </c>
      <c r="N67" s="67" t="s">
        <v>6</v>
      </c>
      <c r="O67" s="68"/>
      <c r="P67" s="69" t="str">
        <f t="shared" si="4"/>
        <v/>
      </c>
      <c r="Q67" s="70" t="s">
        <v>6</v>
      </c>
      <c r="R67" s="71" t="s">
        <v>6</v>
      </c>
      <c r="S67" s="62" t="s">
        <v>6</v>
      </c>
      <c r="T67" s="60" t="s">
        <v>6</v>
      </c>
      <c r="U67" s="72" t="s">
        <v>6</v>
      </c>
      <c r="V67" s="73" t="e">
        <f t="shared" si="5"/>
        <v>#VALUE!</v>
      </c>
      <c r="W67" s="17" t="e">
        <f t="shared" si="6"/>
        <v>#VALUE!</v>
      </c>
      <c r="X67" s="17" t="e">
        <f t="shared" si="7"/>
        <v>#VALUE!</v>
      </c>
    </row>
    <row r="68" spans="1:24" ht="14.25" hidden="1" customHeight="1" x14ac:dyDescent="0.25">
      <c r="A68" s="17"/>
      <c r="B68" s="59" t="s">
        <v>6</v>
      </c>
      <c r="C68" s="60" t="s">
        <v>6</v>
      </c>
      <c r="D68" s="61" t="s">
        <v>57</v>
      </c>
      <c r="E68" s="62" t="s">
        <v>6</v>
      </c>
      <c r="F68" s="62" t="s">
        <v>6</v>
      </c>
      <c r="G68" s="63" t="s">
        <v>6</v>
      </c>
      <c r="H68" s="64" t="s">
        <v>6</v>
      </c>
      <c r="I68" s="65"/>
      <c r="J68" s="66" t="s">
        <v>57</v>
      </c>
      <c r="K68" s="62" t="s">
        <v>6</v>
      </c>
      <c r="L68" s="62" t="s">
        <v>6</v>
      </c>
      <c r="M68" s="63" t="s">
        <v>6</v>
      </c>
      <c r="N68" s="67" t="s">
        <v>6</v>
      </c>
      <c r="O68" s="68"/>
      <c r="P68" s="69" t="str">
        <f t="shared" si="4"/>
        <v/>
      </c>
      <c r="Q68" s="70" t="s">
        <v>6</v>
      </c>
      <c r="R68" s="71" t="s">
        <v>6</v>
      </c>
      <c r="S68" s="62" t="s">
        <v>6</v>
      </c>
      <c r="T68" s="60" t="s">
        <v>6</v>
      </c>
      <c r="U68" s="72" t="s">
        <v>6</v>
      </c>
      <c r="V68" s="73" t="e">
        <f t="shared" si="5"/>
        <v>#VALUE!</v>
      </c>
      <c r="W68" s="17" t="e">
        <f t="shared" si="6"/>
        <v>#VALUE!</v>
      </c>
      <c r="X68" s="17" t="e">
        <f t="shared" si="7"/>
        <v>#VALUE!</v>
      </c>
    </row>
    <row r="69" spans="1:24" ht="14.25" hidden="1" customHeight="1" x14ac:dyDescent="0.25">
      <c r="A69" s="17"/>
      <c r="B69" s="59" t="s">
        <v>6</v>
      </c>
      <c r="C69" s="60" t="s">
        <v>6</v>
      </c>
      <c r="D69" s="61" t="s">
        <v>57</v>
      </c>
      <c r="E69" s="62" t="s">
        <v>6</v>
      </c>
      <c r="F69" s="62" t="s">
        <v>6</v>
      </c>
      <c r="G69" s="63" t="s">
        <v>6</v>
      </c>
      <c r="H69" s="64" t="s">
        <v>6</v>
      </c>
      <c r="I69" s="65"/>
      <c r="J69" s="66" t="s">
        <v>57</v>
      </c>
      <c r="K69" s="62" t="s">
        <v>6</v>
      </c>
      <c r="L69" s="62" t="s">
        <v>6</v>
      </c>
      <c r="M69" s="63" t="s">
        <v>6</v>
      </c>
      <c r="N69" s="67" t="s">
        <v>6</v>
      </c>
      <c r="O69" s="68"/>
      <c r="P69" s="69" t="str">
        <f t="shared" si="4"/>
        <v/>
      </c>
      <c r="Q69" s="70" t="s">
        <v>6</v>
      </c>
      <c r="R69" s="71" t="s">
        <v>6</v>
      </c>
      <c r="S69" s="62" t="s">
        <v>6</v>
      </c>
      <c r="T69" s="60" t="s">
        <v>6</v>
      </c>
      <c r="U69" s="72" t="s">
        <v>6</v>
      </c>
      <c r="V69" s="73" t="e">
        <f t="shared" si="5"/>
        <v>#VALUE!</v>
      </c>
      <c r="W69" s="17" t="e">
        <f t="shared" si="6"/>
        <v>#VALUE!</v>
      </c>
      <c r="X69" s="17" t="e">
        <f t="shared" si="7"/>
        <v>#VALUE!</v>
      </c>
    </row>
    <row r="70" spans="1:24" ht="14.25" hidden="1" customHeight="1" x14ac:dyDescent="0.25">
      <c r="A70" s="17"/>
      <c r="B70" s="59" t="s">
        <v>6</v>
      </c>
      <c r="C70" s="60" t="s">
        <v>6</v>
      </c>
      <c r="D70" s="61" t="s">
        <v>57</v>
      </c>
      <c r="E70" s="62" t="s">
        <v>6</v>
      </c>
      <c r="F70" s="62" t="s">
        <v>6</v>
      </c>
      <c r="G70" s="63" t="s">
        <v>6</v>
      </c>
      <c r="H70" s="64" t="s">
        <v>6</v>
      </c>
      <c r="I70" s="65"/>
      <c r="J70" s="66" t="s">
        <v>57</v>
      </c>
      <c r="K70" s="62" t="s">
        <v>6</v>
      </c>
      <c r="L70" s="62" t="s">
        <v>6</v>
      </c>
      <c r="M70" s="63" t="s">
        <v>6</v>
      </c>
      <c r="N70" s="67" t="s">
        <v>6</v>
      </c>
      <c r="O70" s="68"/>
      <c r="P70" s="69" t="str">
        <f t="shared" si="4"/>
        <v/>
      </c>
      <c r="Q70" s="70" t="s">
        <v>6</v>
      </c>
      <c r="R70" s="71" t="s">
        <v>6</v>
      </c>
      <c r="S70" s="62" t="s">
        <v>6</v>
      </c>
      <c r="T70" s="60" t="s">
        <v>6</v>
      </c>
      <c r="U70" s="72" t="s">
        <v>6</v>
      </c>
      <c r="V70" s="73" t="e">
        <f t="shared" si="5"/>
        <v>#VALUE!</v>
      </c>
      <c r="W70" s="17" t="e">
        <f t="shared" si="6"/>
        <v>#VALUE!</v>
      </c>
      <c r="X70" s="17" t="e">
        <f t="shared" si="7"/>
        <v>#VALUE!</v>
      </c>
    </row>
    <row r="71" spans="1:24" ht="14.25" hidden="1" customHeight="1" x14ac:dyDescent="0.25">
      <c r="A71" s="17"/>
      <c r="B71" s="59" t="s">
        <v>6</v>
      </c>
      <c r="C71" s="60" t="s">
        <v>6</v>
      </c>
      <c r="D71" s="61" t="s">
        <v>57</v>
      </c>
      <c r="E71" s="62" t="s">
        <v>6</v>
      </c>
      <c r="F71" s="62" t="s">
        <v>6</v>
      </c>
      <c r="G71" s="63" t="s">
        <v>6</v>
      </c>
      <c r="H71" s="64" t="s">
        <v>6</v>
      </c>
      <c r="I71" s="65"/>
      <c r="J71" s="66" t="s">
        <v>57</v>
      </c>
      <c r="K71" s="62" t="s">
        <v>6</v>
      </c>
      <c r="L71" s="62" t="s">
        <v>6</v>
      </c>
      <c r="M71" s="63" t="s">
        <v>6</v>
      </c>
      <c r="N71" s="67" t="s">
        <v>6</v>
      </c>
      <c r="O71" s="68"/>
      <c r="P71" s="69" t="str">
        <f t="shared" si="4"/>
        <v/>
      </c>
      <c r="Q71" s="70" t="s">
        <v>6</v>
      </c>
      <c r="R71" s="71" t="s">
        <v>6</v>
      </c>
      <c r="S71" s="62" t="s">
        <v>6</v>
      </c>
      <c r="T71" s="60" t="s">
        <v>6</v>
      </c>
      <c r="U71" s="72" t="s">
        <v>6</v>
      </c>
      <c r="V71" s="73" t="e">
        <f t="shared" si="5"/>
        <v>#VALUE!</v>
      </c>
      <c r="W71" s="17" t="e">
        <f t="shared" si="6"/>
        <v>#VALUE!</v>
      </c>
      <c r="X71" s="17" t="e">
        <f t="shared" si="7"/>
        <v>#VALUE!</v>
      </c>
    </row>
    <row r="72" spans="1:24" ht="14.25" hidden="1" customHeight="1" x14ac:dyDescent="0.25">
      <c r="A72" s="17"/>
      <c r="B72" s="59" t="s">
        <v>6</v>
      </c>
      <c r="C72" s="60" t="s">
        <v>6</v>
      </c>
      <c r="D72" s="61" t="s">
        <v>57</v>
      </c>
      <c r="E72" s="62" t="s">
        <v>6</v>
      </c>
      <c r="F72" s="62" t="s">
        <v>6</v>
      </c>
      <c r="G72" s="63" t="s">
        <v>6</v>
      </c>
      <c r="H72" s="64" t="s">
        <v>6</v>
      </c>
      <c r="I72" s="65"/>
      <c r="J72" s="66" t="s">
        <v>57</v>
      </c>
      <c r="K72" s="62" t="s">
        <v>6</v>
      </c>
      <c r="L72" s="62" t="s">
        <v>6</v>
      </c>
      <c r="M72" s="63" t="s">
        <v>6</v>
      </c>
      <c r="N72" s="67" t="s">
        <v>6</v>
      </c>
      <c r="O72" s="68"/>
      <c r="P72" s="69" t="str">
        <f t="shared" si="4"/>
        <v/>
      </c>
      <c r="Q72" s="70" t="s">
        <v>6</v>
      </c>
      <c r="R72" s="71" t="s">
        <v>6</v>
      </c>
      <c r="S72" s="62" t="s">
        <v>6</v>
      </c>
      <c r="T72" s="60" t="s">
        <v>6</v>
      </c>
      <c r="U72" s="72" t="s">
        <v>6</v>
      </c>
      <c r="V72" s="73" t="e">
        <f t="shared" si="5"/>
        <v>#VALUE!</v>
      </c>
      <c r="W72" s="17" t="e">
        <f t="shared" si="6"/>
        <v>#VALUE!</v>
      </c>
      <c r="X72" s="17" t="e">
        <f t="shared" si="7"/>
        <v>#VALUE!</v>
      </c>
    </row>
    <row r="73" spans="1:24" ht="14.25" hidden="1" customHeight="1" x14ac:dyDescent="0.25">
      <c r="A73" s="17"/>
      <c r="B73" s="59" t="s">
        <v>6</v>
      </c>
      <c r="C73" s="60" t="s">
        <v>6</v>
      </c>
      <c r="D73" s="61" t="s">
        <v>57</v>
      </c>
      <c r="E73" s="62" t="s">
        <v>6</v>
      </c>
      <c r="F73" s="62" t="s">
        <v>6</v>
      </c>
      <c r="G73" s="63" t="s">
        <v>6</v>
      </c>
      <c r="H73" s="64" t="s">
        <v>6</v>
      </c>
      <c r="I73" s="65"/>
      <c r="J73" s="66" t="s">
        <v>57</v>
      </c>
      <c r="K73" s="62" t="s">
        <v>6</v>
      </c>
      <c r="L73" s="62" t="s">
        <v>6</v>
      </c>
      <c r="M73" s="63" t="s">
        <v>6</v>
      </c>
      <c r="N73" s="67" t="s">
        <v>6</v>
      </c>
      <c r="O73" s="68"/>
      <c r="P73" s="69" t="str">
        <f t="shared" si="4"/>
        <v/>
      </c>
      <c r="Q73" s="70" t="s">
        <v>6</v>
      </c>
      <c r="R73" s="71" t="s">
        <v>6</v>
      </c>
      <c r="S73" s="62" t="s">
        <v>6</v>
      </c>
      <c r="T73" s="60" t="s">
        <v>6</v>
      </c>
      <c r="U73" s="72" t="s">
        <v>6</v>
      </c>
      <c r="V73" s="73" t="e">
        <f t="shared" si="5"/>
        <v>#VALUE!</v>
      </c>
      <c r="W73" s="17" t="e">
        <f t="shared" si="6"/>
        <v>#VALUE!</v>
      </c>
      <c r="X73" s="17" t="e">
        <f t="shared" si="7"/>
        <v>#VALUE!</v>
      </c>
    </row>
    <row r="74" spans="1:24" ht="14.25" hidden="1" customHeight="1" x14ac:dyDescent="0.25">
      <c r="A74" s="17"/>
      <c r="B74" s="59" t="s">
        <v>6</v>
      </c>
      <c r="C74" s="60" t="s">
        <v>6</v>
      </c>
      <c r="D74" s="61" t="s">
        <v>57</v>
      </c>
      <c r="E74" s="62" t="s">
        <v>6</v>
      </c>
      <c r="F74" s="62" t="s">
        <v>6</v>
      </c>
      <c r="G74" s="63" t="s">
        <v>6</v>
      </c>
      <c r="H74" s="64" t="s">
        <v>6</v>
      </c>
      <c r="I74" s="65"/>
      <c r="J74" s="66" t="s">
        <v>57</v>
      </c>
      <c r="K74" s="62" t="s">
        <v>6</v>
      </c>
      <c r="L74" s="62" t="s">
        <v>6</v>
      </c>
      <c r="M74" s="63" t="s">
        <v>6</v>
      </c>
      <c r="N74" s="67" t="s">
        <v>6</v>
      </c>
      <c r="O74" s="68"/>
      <c r="P74" s="69" t="str">
        <f t="shared" si="4"/>
        <v/>
      </c>
      <c r="Q74" s="70" t="s">
        <v>6</v>
      </c>
      <c r="R74" s="71" t="s">
        <v>6</v>
      </c>
      <c r="S74" s="62" t="s">
        <v>6</v>
      </c>
      <c r="T74" s="60" t="s">
        <v>6</v>
      </c>
      <c r="U74" s="72" t="s">
        <v>6</v>
      </c>
      <c r="V74" s="73" t="e">
        <f t="shared" si="5"/>
        <v>#VALUE!</v>
      </c>
      <c r="W74" s="17" t="e">
        <f t="shared" si="6"/>
        <v>#VALUE!</v>
      </c>
      <c r="X74" s="17" t="e">
        <f t="shared" si="7"/>
        <v>#VALUE!</v>
      </c>
    </row>
    <row r="75" spans="1:24" ht="14.25" hidden="1" customHeight="1" x14ac:dyDescent="0.25">
      <c r="A75" s="17"/>
      <c r="B75" s="59" t="s">
        <v>6</v>
      </c>
      <c r="C75" s="60" t="s">
        <v>6</v>
      </c>
      <c r="D75" s="61" t="s">
        <v>57</v>
      </c>
      <c r="E75" s="62" t="s">
        <v>6</v>
      </c>
      <c r="F75" s="62" t="s">
        <v>6</v>
      </c>
      <c r="G75" s="63" t="s">
        <v>6</v>
      </c>
      <c r="H75" s="64" t="s">
        <v>6</v>
      </c>
      <c r="I75" s="65"/>
      <c r="J75" s="66" t="s">
        <v>57</v>
      </c>
      <c r="K75" s="62" t="s">
        <v>6</v>
      </c>
      <c r="L75" s="62" t="s">
        <v>6</v>
      </c>
      <c r="M75" s="63" t="s">
        <v>6</v>
      </c>
      <c r="N75" s="67" t="s">
        <v>6</v>
      </c>
      <c r="O75" s="68"/>
      <c r="P75" s="69" t="str">
        <f t="shared" si="4"/>
        <v/>
      </c>
      <c r="Q75" s="70" t="s">
        <v>6</v>
      </c>
      <c r="R75" s="71" t="s">
        <v>6</v>
      </c>
      <c r="S75" s="62" t="s">
        <v>6</v>
      </c>
      <c r="T75" s="60" t="s">
        <v>6</v>
      </c>
      <c r="U75" s="72" t="s">
        <v>6</v>
      </c>
      <c r="V75" s="73" t="e">
        <f t="shared" si="5"/>
        <v>#VALUE!</v>
      </c>
      <c r="W75" s="17" t="e">
        <f t="shared" si="6"/>
        <v>#VALUE!</v>
      </c>
      <c r="X75" s="17" t="e">
        <f t="shared" si="7"/>
        <v>#VALUE!</v>
      </c>
    </row>
    <row r="76" spans="1:24" ht="14.25" hidden="1" customHeight="1" x14ac:dyDescent="0.25">
      <c r="A76" s="17"/>
      <c r="B76" s="59" t="s">
        <v>6</v>
      </c>
      <c r="C76" s="60" t="s">
        <v>6</v>
      </c>
      <c r="D76" s="61" t="s">
        <v>57</v>
      </c>
      <c r="E76" s="62" t="s">
        <v>6</v>
      </c>
      <c r="F76" s="62" t="s">
        <v>6</v>
      </c>
      <c r="G76" s="63" t="s">
        <v>6</v>
      </c>
      <c r="H76" s="64" t="s">
        <v>6</v>
      </c>
      <c r="I76" s="65"/>
      <c r="J76" s="66" t="s">
        <v>57</v>
      </c>
      <c r="K76" s="62" t="s">
        <v>6</v>
      </c>
      <c r="L76" s="62" t="s">
        <v>6</v>
      </c>
      <c r="M76" s="63" t="s">
        <v>6</v>
      </c>
      <c r="N76" s="67" t="s">
        <v>6</v>
      </c>
      <c r="O76" s="68"/>
      <c r="P76" s="69" t="str">
        <f t="shared" si="4"/>
        <v/>
      </c>
      <c r="Q76" s="70" t="s">
        <v>6</v>
      </c>
      <c r="R76" s="71" t="s">
        <v>6</v>
      </c>
      <c r="S76" s="62" t="s">
        <v>6</v>
      </c>
      <c r="T76" s="60" t="s">
        <v>6</v>
      </c>
      <c r="U76" s="72" t="s">
        <v>6</v>
      </c>
      <c r="V76" s="73" t="e">
        <f t="shared" si="5"/>
        <v>#VALUE!</v>
      </c>
      <c r="W76" s="17" t="e">
        <f t="shared" si="6"/>
        <v>#VALUE!</v>
      </c>
      <c r="X76" s="17" t="e">
        <f t="shared" si="7"/>
        <v>#VALUE!</v>
      </c>
    </row>
    <row r="77" spans="1:24" ht="14.25" hidden="1" customHeight="1" x14ac:dyDescent="0.25">
      <c r="A77" s="17"/>
      <c r="B77" s="59" t="s">
        <v>6</v>
      </c>
      <c r="C77" s="60" t="s">
        <v>6</v>
      </c>
      <c r="D77" s="61" t="s">
        <v>57</v>
      </c>
      <c r="E77" s="62" t="s">
        <v>6</v>
      </c>
      <c r="F77" s="62" t="s">
        <v>6</v>
      </c>
      <c r="G77" s="63" t="s">
        <v>6</v>
      </c>
      <c r="H77" s="64" t="s">
        <v>6</v>
      </c>
      <c r="I77" s="65"/>
      <c r="J77" s="66" t="s">
        <v>57</v>
      </c>
      <c r="K77" s="62" t="s">
        <v>6</v>
      </c>
      <c r="L77" s="62" t="s">
        <v>6</v>
      </c>
      <c r="M77" s="63" t="s">
        <v>6</v>
      </c>
      <c r="N77" s="67" t="s">
        <v>6</v>
      </c>
      <c r="O77" s="68"/>
      <c r="P77" s="69" t="str">
        <f t="shared" si="4"/>
        <v/>
      </c>
      <c r="Q77" s="70" t="s">
        <v>6</v>
      </c>
      <c r="R77" s="71" t="s">
        <v>6</v>
      </c>
      <c r="S77" s="62" t="s">
        <v>6</v>
      </c>
      <c r="T77" s="60" t="s">
        <v>6</v>
      </c>
      <c r="U77" s="72" t="s">
        <v>6</v>
      </c>
      <c r="V77" s="73" t="e">
        <f t="shared" si="5"/>
        <v>#VALUE!</v>
      </c>
      <c r="W77" s="17" t="e">
        <f t="shared" si="6"/>
        <v>#VALUE!</v>
      </c>
      <c r="X77" s="17" t="e">
        <f t="shared" si="7"/>
        <v>#VALUE!</v>
      </c>
    </row>
    <row r="78" spans="1:24" ht="14.25" hidden="1" customHeight="1" x14ac:dyDescent="0.25">
      <c r="A78" s="17"/>
      <c r="B78" s="59" t="s">
        <v>6</v>
      </c>
      <c r="C78" s="60" t="s">
        <v>6</v>
      </c>
      <c r="D78" s="61" t="s">
        <v>57</v>
      </c>
      <c r="E78" s="62" t="s">
        <v>6</v>
      </c>
      <c r="F78" s="62" t="s">
        <v>6</v>
      </c>
      <c r="G78" s="63" t="s">
        <v>6</v>
      </c>
      <c r="H78" s="64" t="s">
        <v>6</v>
      </c>
      <c r="I78" s="65"/>
      <c r="J78" s="66" t="s">
        <v>57</v>
      </c>
      <c r="K78" s="62" t="s">
        <v>6</v>
      </c>
      <c r="L78" s="62" t="s">
        <v>6</v>
      </c>
      <c r="M78" s="63" t="s">
        <v>6</v>
      </c>
      <c r="N78" s="67" t="s">
        <v>6</v>
      </c>
      <c r="O78" s="68"/>
      <c r="P78" s="69" t="str">
        <f t="shared" si="4"/>
        <v/>
      </c>
      <c r="Q78" s="70" t="s">
        <v>6</v>
      </c>
      <c r="R78" s="71" t="s">
        <v>6</v>
      </c>
      <c r="S78" s="62" t="s">
        <v>6</v>
      </c>
      <c r="T78" s="60" t="s">
        <v>6</v>
      </c>
      <c r="U78" s="72" t="s">
        <v>6</v>
      </c>
      <c r="V78" s="73" t="e">
        <f t="shared" si="5"/>
        <v>#VALUE!</v>
      </c>
      <c r="W78" s="17" t="e">
        <f t="shared" si="6"/>
        <v>#VALUE!</v>
      </c>
      <c r="X78" s="17" t="e">
        <f t="shared" si="7"/>
        <v>#VALUE!</v>
      </c>
    </row>
    <row r="79" spans="1:24" ht="14.25" hidden="1" customHeight="1" x14ac:dyDescent="0.25">
      <c r="A79" s="17"/>
      <c r="B79" s="59" t="s">
        <v>6</v>
      </c>
      <c r="C79" s="60" t="s">
        <v>6</v>
      </c>
      <c r="D79" s="61" t="s">
        <v>57</v>
      </c>
      <c r="E79" s="62" t="s">
        <v>6</v>
      </c>
      <c r="F79" s="62" t="s">
        <v>6</v>
      </c>
      <c r="G79" s="63" t="s">
        <v>6</v>
      </c>
      <c r="H79" s="64" t="s">
        <v>6</v>
      </c>
      <c r="I79" s="65"/>
      <c r="J79" s="66" t="s">
        <v>57</v>
      </c>
      <c r="K79" s="62" t="s">
        <v>6</v>
      </c>
      <c r="L79" s="62" t="s">
        <v>6</v>
      </c>
      <c r="M79" s="63" t="s">
        <v>6</v>
      </c>
      <c r="N79" s="67" t="s">
        <v>6</v>
      </c>
      <c r="O79" s="68"/>
      <c r="P79" s="69" t="str">
        <f t="shared" si="4"/>
        <v/>
      </c>
      <c r="Q79" s="70" t="s">
        <v>6</v>
      </c>
      <c r="R79" s="71" t="s">
        <v>6</v>
      </c>
      <c r="S79" s="62" t="s">
        <v>6</v>
      </c>
      <c r="T79" s="60" t="s">
        <v>6</v>
      </c>
      <c r="U79" s="72" t="s">
        <v>6</v>
      </c>
      <c r="V79" s="73" t="e">
        <f t="shared" si="5"/>
        <v>#VALUE!</v>
      </c>
      <c r="W79" s="17" t="e">
        <f t="shared" si="6"/>
        <v>#VALUE!</v>
      </c>
      <c r="X79" s="17" t="e">
        <f t="shared" si="7"/>
        <v>#VALUE!</v>
      </c>
    </row>
    <row r="80" spans="1:24" ht="14.25" hidden="1" customHeight="1" x14ac:dyDescent="0.25">
      <c r="A80" s="17"/>
      <c r="B80" s="59" t="s">
        <v>6</v>
      </c>
      <c r="C80" s="60" t="s">
        <v>6</v>
      </c>
      <c r="D80" s="61" t="s">
        <v>57</v>
      </c>
      <c r="E80" s="62" t="s">
        <v>6</v>
      </c>
      <c r="F80" s="62" t="s">
        <v>6</v>
      </c>
      <c r="G80" s="63" t="s">
        <v>6</v>
      </c>
      <c r="H80" s="64" t="s">
        <v>6</v>
      </c>
      <c r="I80" s="65"/>
      <c r="J80" s="66" t="s">
        <v>57</v>
      </c>
      <c r="K80" s="62" t="s">
        <v>6</v>
      </c>
      <c r="L80" s="62" t="s">
        <v>6</v>
      </c>
      <c r="M80" s="63" t="s">
        <v>6</v>
      </c>
      <c r="N80" s="67" t="s">
        <v>6</v>
      </c>
      <c r="O80" s="68"/>
      <c r="P80" s="69" t="str">
        <f t="shared" si="4"/>
        <v/>
      </c>
      <c r="Q80" s="70" t="s">
        <v>6</v>
      </c>
      <c r="R80" s="71" t="s">
        <v>6</v>
      </c>
      <c r="S80" s="62" t="s">
        <v>6</v>
      </c>
      <c r="T80" s="60" t="s">
        <v>6</v>
      </c>
      <c r="U80" s="72" t="s">
        <v>6</v>
      </c>
      <c r="V80" s="73" t="e">
        <f t="shared" si="5"/>
        <v>#VALUE!</v>
      </c>
      <c r="W80" s="17" t="e">
        <f t="shared" si="6"/>
        <v>#VALUE!</v>
      </c>
      <c r="X80" s="17" t="e">
        <f t="shared" si="7"/>
        <v>#VALUE!</v>
      </c>
    </row>
    <row r="81" spans="1:24" ht="14.25" hidden="1" customHeight="1" x14ac:dyDescent="0.25">
      <c r="A81" s="17"/>
      <c r="B81" s="59" t="s">
        <v>6</v>
      </c>
      <c r="C81" s="60" t="s">
        <v>6</v>
      </c>
      <c r="D81" s="61" t="s">
        <v>57</v>
      </c>
      <c r="E81" s="62" t="s">
        <v>6</v>
      </c>
      <c r="F81" s="62" t="s">
        <v>6</v>
      </c>
      <c r="G81" s="63" t="s">
        <v>6</v>
      </c>
      <c r="H81" s="64" t="s">
        <v>6</v>
      </c>
      <c r="I81" s="65"/>
      <c r="J81" s="66" t="s">
        <v>57</v>
      </c>
      <c r="K81" s="62" t="s">
        <v>6</v>
      </c>
      <c r="L81" s="62" t="s">
        <v>6</v>
      </c>
      <c r="M81" s="63" t="s">
        <v>6</v>
      </c>
      <c r="N81" s="67" t="s">
        <v>6</v>
      </c>
      <c r="O81" s="68"/>
      <c r="P81" s="69" t="str">
        <f t="shared" si="4"/>
        <v/>
      </c>
      <c r="Q81" s="70" t="s">
        <v>6</v>
      </c>
      <c r="R81" s="71" t="s">
        <v>6</v>
      </c>
      <c r="S81" s="62" t="s">
        <v>6</v>
      </c>
      <c r="T81" s="60" t="s">
        <v>6</v>
      </c>
      <c r="U81" s="72" t="s">
        <v>6</v>
      </c>
      <c r="V81" s="73" t="e">
        <f t="shared" si="5"/>
        <v>#VALUE!</v>
      </c>
      <c r="W81" s="17" t="e">
        <f t="shared" si="6"/>
        <v>#VALUE!</v>
      </c>
      <c r="X81" s="17" t="e">
        <f t="shared" si="7"/>
        <v>#VALUE!</v>
      </c>
    </row>
    <row r="82" spans="1:24" ht="14.25" hidden="1" customHeight="1" x14ac:dyDescent="0.25">
      <c r="A82" s="17"/>
      <c r="B82" s="59" t="s">
        <v>6</v>
      </c>
      <c r="C82" s="60" t="s">
        <v>6</v>
      </c>
      <c r="D82" s="61" t="s">
        <v>57</v>
      </c>
      <c r="E82" s="62" t="s">
        <v>6</v>
      </c>
      <c r="F82" s="62" t="s">
        <v>6</v>
      </c>
      <c r="G82" s="63" t="s">
        <v>6</v>
      </c>
      <c r="H82" s="64" t="s">
        <v>6</v>
      </c>
      <c r="I82" s="65"/>
      <c r="J82" s="66" t="s">
        <v>57</v>
      </c>
      <c r="K82" s="62" t="s">
        <v>6</v>
      </c>
      <c r="L82" s="62" t="s">
        <v>6</v>
      </c>
      <c r="M82" s="63" t="s">
        <v>6</v>
      </c>
      <c r="N82" s="67" t="s">
        <v>6</v>
      </c>
      <c r="O82" s="68"/>
      <c r="P82" s="69" t="str">
        <f t="shared" si="4"/>
        <v/>
      </c>
      <c r="Q82" s="70" t="s">
        <v>6</v>
      </c>
      <c r="R82" s="71" t="s">
        <v>6</v>
      </c>
      <c r="S82" s="62" t="s">
        <v>6</v>
      </c>
      <c r="T82" s="60" t="s">
        <v>6</v>
      </c>
      <c r="U82" s="72" t="s">
        <v>6</v>
      </c>
      <c r="V82" s="73" t="e">
        <f t="shared" si="5"/>
        <v>#VALUE!</v>
      </c>
      <c r="W82" s="17" t="e">
        <f t="shared" si="6"/>
        <v>#VALUE!</v>
      </c>
      <c r="X82" s="17" t="e">
        <f t="shared" si="7"/>
        <v>#VALUE!</v>
      </c>
    </row>
    <row r="83" spans="1:24" ht="14.25" hidden="1" customHeight="1" x14ac:dyDescent="0.25">
      <c r="A83" s="17"/>
      <c r="B83" s="59" t="s">
        <v>6</v>
      </c>
      <c r="C83" s="60" t="s">
        <v>6</v>
      </c>
      <c r="D83" s="61" t="s">
        <v>57</v>
      </c>
      <c r="E83" s="62" t="s">
        <v>6</v>
      </c>
      <c r="F83" s="62" t="s">
        <v>6</v>
      </c>
      <c r="G83" s="63" t="s">
        <v>6</v>
      </c>
      <c r="H83" s="64" t="s">
        <v>6</v>
      </c>
      <c r="I83" s="65"/>
      <c r="J83" s="66" t="s">
        <v>57</v>
      </c>
      <c r="K83" s="62" t="s">
        <v>6</v>
      </c>
      <c r="L83" s="62" t="s">
        <v>6</v>
      </c>
      <c r="M83" s="63" t="s">
        <v>6</v>
      </c>
      <c r="N83" s="67" t="s">
        <v>6</v>
      </c>
      <c r="O83" s="68"/>
      <c r="P83" s="69" t="str">
        <f t="shared" si="4"/>
        <v/>
      </c>
      <c r="Q83" s="70" t="s">
        <v>6</v>
      </c>
      <c r="R83" s="71" t="s">
        <v>6</v>
      </c>
      <c r="S83" s="62" t="s">
        <v>6</v>
      </c>
      <c r="T83" s="60" t="s">
        <v>6</v>
      </c>
      <c r="U83" s="72" t="s">
        <v>6</v>
      </c>
      <c r="V83" s="73" t="e">
        <f t="shared" si="5"/>
        <v>#VALUE!</v>
      </c>
      <c r="W83" s="17" t="e">
        <f t="shared" si="6"/>
        <v>#VALUE!</v>
      </c>
      <c r="X83" s="17" t="e">
        <f t="shared" si="7"/>
        <v>#VALUE!</v>
      </c>
    </row>
    <row r="84" spans="1:24" ht="14.25" hidden="1" customHeight="1" x14ac:dyDescent="0.25">
      <c r="A84" s="17"/>
      <c r="B84" s="59" t="s">
        <v>6</v>
      </c>
      <c r="C84" s="60" t="s">
        <v>6</v>
      </c>
      <c r="D84" s="61" t="s">
        <v>57</v>
      </c>
      <c r="E84" s="62" t="s">
        <v>6</v>
      </c>
      <c r="F84" s="62" t="s">
        <v>6</v>
      </c>
      <c r="G84" s="63" t="s">
        <v>6</v>
      </c>
      <c r="H84" s="64" t="s">
        <v>6</v>
      </c>
      <c r="I84" s="65"/>
      <c r="J84" s="66" t="s">
        <v>57</v>
      </c>
      <c r="K84" s="62" t="s">
        <v>6</v>
      </c>
      <c r="L84" s="62" t="s">
        <v>6</v>
      </c>
      <c r="M84" s="63" t="s">
        <v>6</v>
      </c>
      <c r="N84" s="67" t="s">
        <v>6</v>
      </c>
      <c r="O84" s="68"/>
      <c r="P84" s="69" t="str">
        <f t="shared" si="4"/>
        <v/>
      </c>
      <c r="Q84" s="70" t="s">
        <v>6</v>
      </c>
      <c r="R84" s="71" t="s">
        <v>6</v>
      </c>
      <c r="S84" s="62" t="s">
        <v>6</v>
      </c>
      <c r="T84" s="60" t="s">
        <v>6</v>
      </c>
      <c r="U84" s="72" t="s">
        <v>6</v>
      </c>
      <c r="V84" s="73" t="e">
        <f t="shared" si="5"/>
        <v>#VALUE!</v>
      </c>
      <c r="W84" s="17" t="e">
        <f t="shared" si="6"/>
        <v>#VALUE!</v>
      </c>
      <c r="X84" s="17" t="e">
        <f t="shared" si="7"/>
        <v>#VALUE!</v>
      </c>
    </row>
    <row r="85" spans="1:24" ht="14.25" hidden="1" customHeight="1" x14ac:dyDescent="0.25">
      <c r="A85" s="17"/>
      <c r="B85" s="59" t="s">
        <v>6</v>
      </c>
      <c r="C85" s="60" t="s">
        <v>6</v>
      </c>
      <c r="D85" s="61" t="s">
        <v>57</v>
      </c>
      <c r="E85" s="62" t="s">
        <v>6</v>
      </c>
      <c r="F85" s="62" t="s">
        <v>6</v>
      </c>
      <c r="G85" s="63" t="s">
        <v>6</v>
      </c>
      <c r="H85" s="64" t="s">
        <v>6</v>
      </c>
      <c r="I85" s="65"/>
      <c r="J85" s="66" t="s">
        <v>57</v>
      </c>
      <c r="K85" s="62" t="s">
        <v>6</v>
      </c>
      <c r="L85" s="62" t="s">
        <v>6</v>
      </c>
      <c r="M85" s="63" t="s">
        <v>6</v>
      </c>
      <c r="N85" s="67" t="s">
        <v>6</v>
      </c>
      <c r="O85" s="68"/>
      <c r="P85" s="69" t="str">
        <f t="shared" si="4"/>
        <v/>
      </c>
      <c r="Q85" s="70" t="s">
        <v>6</v>
      </c>
      <c r="R85" s="71" t="s">
        <v>6</v>
      </c>
      <c r="S85" s="62" t="s">
        <v>6</v>
      </c>
      <c r="T85" s="60" t="s">
        <v>6</v>
      </c>
      <c r="U85" s="72" t="s">
        <v>6</v>
      </c>
      <c r="V85" s="73" t="e">
        <f t="shared" si="5"/>
        <v>#VALUE!</v>
      </c>
      <c r="W85" s="17" t="e">
        <f t="shared" si="6"/>
        <v>#VALUE!</v>
      </c>
      <c r="X85" s="17" t="e">
        <f t="shared" si="7"/>
        <v>#VALUE!</v>
      </c>
    </row>
    <row r="86" spans="1:24" ht="14.25" hidden="1" customHeight="1" x14ac:dyDescent="0.25">
      <c r="A86" s="17"/>
      <c r="B86" s="59" t="s">
        <v>6</v>
      </c>
      <c r="C86" s="60" t="s">
        <v>6</v>
      </c>
      <c r="D86" s="61" t="s">
        <v>57</v>
      </c>
      <c r="E86" s="62" t="s">
        <v>6</v>
      </c>
      <c r="F86" s="62" t="s">
        <v>6</v>
      </c>
      <c r="G86" s="63" t="s">
        <v>6</v>
      </c>
      <c r="H86" s="64" t="s">
        <v>6</v>
      </c>
      <c r="I86" s="65"/>
      <c r="J86" s="66" t="s">
        <v>57</v>
      </c>
      <c r="K86" s="62" t="s">
        <v>6</v>
      </c>
      <c r="L86" s="62" t="s">
        <v>6</v>
      </c>
      <c r="M86" s="63" t="s">
        <v>6</v>
      </c>
      <c r="N86" s="67" t="s">
        <v>6</v>
      </c>
      <c r="O86" s="68"/>
      <c r="P86" s="69" t="str">
        <f t="shared" si="4"/>
        <v/>
      </c>
      <c r="Q86" s="70" t="s">
        <v>6</v>
      </c>
      <c r="R86" s="71" t="s">
        <v>6</v>
      </c>
      <c r="S86" s="62" t="s">
        <v>6</v>
      </c>
      <c r="T86" s="60" t="s">
        <v>6</v>
      </c>
      <c r="U86" s="72" t="s">
        <v>6</v>
      </c>
      <c r="V86" s="73" t="e">
        <f t="shared" si="5"/>
        <v>#VALUE!</v>
      </c>
      <c r="W86" s="17" t="e">
        <f t="shared" si="6"/>
        <v>#VALUE!</v>
      </c>
      <c r="X86" s="17" t="e">
        <f t="shared" si="7"/>
        <v>#VALUE!</v>
      </c>
    </row>
    <row r="87" spans="1:24" ht="14.25" hidden="1" customHeight="1" x14ac:dyDescent="0.25">
      <c r="A87" s="17"/>
      <c r="B87" s="59" t="s">
        <v>6</v>
      </c>
      <c r="C87" s="60" t="s">
        <v>6</v>
      </c>
      <c r="D87" s="61" t="s">
        <v>57</v>
      </c>
      <c r="E87" s="62" t="s">
        <v>6</v>
      </c>
      <c r="F87" s="62" t="s">
        <v>6</v>
      </c>
      <c r="G87" s="63" t="s">
        <v>6</v>
      </c>
      <c r="H87" s="64" t="s">
        <v>6</v>
      </c>
      <c r="I87" s="65"/>
      <c r="J87" s="66" t="s">
        <v>57</v>
      </c>
      <c r="K87" s="62" t="s">
        <v>6</v>
      </c>
      <c r="L87" s="62" t="s">
        <v>6</v>
      </c>
      <c r="M87" s="63" t="s">
        <v>6</v>
      </c>
      <c r="N87" s="67" t="s">
        <v>6</v>
      </c>
      <c r="O87" s="68"/>
      <c r="P87" s="69" t="str">
        <f t="shared" ref="P87:P92" si="8">IF(OR(E87="",E87="-",K87="",K87="-"),"",E87-K87)</f>
        <v/>
      </c>
      <c r="Q87" s="70" t="s">
        <v>6</v>
      </c>
      <c r="R87" s="71" t="s">
        <v>6</v>
      </c>
      <c r="S87" s="62" t="s">
        <v>6</v>
      </c>
      <c r="T87" s="60" t="s">
        <v>6</v>
      </c>
      <c r="U87" s="72" t="s">
        <v>6</v>
      </c>
      <c r="V87" s="73" t="e">
        <f t="shared" ref="V87:V92" si="9">(G87*E87-M87*K87)/1000</f>
        <v>#VALUE!</v>
      </c>
      <c r="W87" s="17" t="e">
        <f t="shared" ref="W87:W92" si="10">V87-U87</f>
        <v>#VALUE!</v>
      </c>
      <c r="X87" s="17" t="e">
        <f t="shared" ref="X87:X92" si="11">(G87-M87)/M87*100</f>
        <v>#VALUE!</v>
      </c>
    </row>
    <row r="88" spans="1:24" ht="14.25" hidden="1" customHeight="1" x14ac:dyDescent="0.25">
      <c r="A88" s="17"/>
      <c r="B88" s="59" t="s">
        <v>6</v>
      </c>
      <c r="C88" s="60" t="s">
        <v>6</v>
      </c>
      <c r="D88" s="61" t="s">
        <v>57</v>
      </c>
      <c r="E88" s="62" t="s">
        <v>6</v>
      </c>
      <c r="F88" s="62" t="s">
        <v>6</v>
      </c>
      <c r="G88" s="63" t="s">
        <v>6</v>
      </c>
      <c r="H88" s="64" t="s">
        <v>6</v>
      </c>
      <c r="I88" s="65"/>
      <c r="J88" s="66" t="s">
        <v>57</v>
      </c>
      <c r="K88" s="62" t="s">
        <v>6</v>
      </c>
      <c r="L88" s="62" t="s">
        <v>6</v>
      </c>
      <c r="M88" s="63" t="s">
        <v>6</v>
      </c>
      <c r="N88" s="67" t="s">
        <v>6</v>
      </c>
      <c r="O88" s="68"/>
      <c r="P88" s="69" t="str">
        <f t="shared" si="8"/>
        <v/>
      </c>
      <c r="Q88" s="70" t="s">
        <v>6</v>
      </c>
      <c r="R88" s="71" t="s">
        <v>6</v>
      </c>
      <c r="S88" s="62" t="s">
        <v>6</v>
      </c>
      <c r="T88" s="60" t="s">
        <v>6</v>
      </c>
      <c r="U88" s="72" t="s">
        <v>6</v>
      </c>
      <c r="V88" s="73" t="e">
        <f t="shared" si="9"/>
        <v>#VALUE!</v>
      </c>
      <c r="W88" s="17" t="e">
        <f t="shared" si="10"/>
        <v>#VALUE!</v>
      </c>
      <c r="X88" s="17" t="e">
        <f t="shared" si="11"/>
        <v>#VALUE!</v>
      </c>
    </row>
    <row r="89" spans="1:24" ht="14.25" hidden="1" customHeight="1" x14ac:dyDescent="0.25">
      <c r="A89" s="17"/>
      <c r="B89" s="59" t="s">
        <v>6</v>
      </c>
      <c r="C89" s="60" t="s">
        <v>6</v>
      </c>
      <c r="D89" s="61" t="s">
        <v>57</v>
      </c>
      <c r="E89" s="62" t="s">
        <v>6</v>
      </c>
      <c r="F89" s="62" t="s">
        <v>6</v>
      </c>
      <c r="G89" s="63" t="s">
        <v>6</v>
      </c>
      <c r="H89" s="64" t="s">
        <v>6</v>
      </c>
      <c r="I89" s="65"/>
      <c r="J89" s="66" t="s">
        <v>57</v>
      </c>
      <c r="K89" s="62" t="s">
        <v>6</v>
      </c>
      <c r="L89" s="62" t="s">
        <v>6</v>
      </c>
      <c r="M89" s="63" t="s">
        <v>6</v>
      </c>
      <c r="N89" s="67" t="s">
        <v>6</v>
      </c>
      <c r="O89" s="68"/>
      <c r="P89" s="69" t="str">
        <f t="shared" si="8"/>
        <v/>
      </c>
      <c r="Q89" s="70" t="s">
        <v>6</v>
      </c>
      <c r="R89" s="71" t="s">
        <v>6</v>
      </c>
      <c r="S89" s="62" t="s">
        <v>6</v>
      </c>
      <c r="T89" s="60" t="s">
        <v>6</v>
      </c>
      <c r="U89" s="72" t="s">
        <v>6</v>
      </c>
      <c r="V89" s="73" t="e">
        <f t="shared" si="9"/>
        <v>#VALUE!</v>
      </c>
      <c r="W89" s="17" t="e">
        <f t="shared" si="10"/>
        <v>#VALUE!</v>
      </c>
      <c r="X89" s="17" t="e">
        <f t="shared" si="11"/>
        <v>#VALUE!</v>
      </c>
    </row>
    <row r="90" spans="1:24" ht="14.25" hidden="1" customHeight="1" x14ac:dyDescent="0.25">
      <c r="A90" s="17"/>
      <c r="B90" s="59" t="s">
        <v>6</v>
      </c>
      <c r="C90" s="60" t="s">
        <v>6</v>
      </c>
      <c r="D90" s="61" t="s">
        <v>57</v>
      </c>
      <c r="E90" s="62" t="s">
        <v>6</v>
      </c>
      <c r="F90" s="62" t="s">
        <v>6</v>
      </c>
      <c r="G90" s="63" t="s">
        <v>6</v>
      </c>
      <c r="H90" s="64" t="s">
        <v>6</v>
      </c>
      <c r="I90" s="65"/>
      <c r="J90" s="66" t="s">
        <v>57</v>
      </c>
      <c r="K90" s="62" t="s">
        <v>6</v>
      </c>
      <c r="L90" s="62" t="s">
        <v>6</v>
      </c>
      <c r="M90" s="63" t="s">
        <v>6</v>
      </c>
      <c r="N90" s="67" t="s">
        <v>6</v>
      </c>
      <c r="O90" s="68"/>
      <c r="P90" s="69" t="str">
        <f t="shared" si="8"/>
        <v/>
      </c>
      <c r="Q90" s="70" t="s">
        <v>6</v>
      </c>
      <c r="R90" s="71" t="s">
        <v>6</v>
      </c>
      <c r="S90" s="62" t="s">
        <v>6</v>
      </c>
      <c r="T90" s="60" t="s">
        <v>6</v>
      </c>
      <c r="U90" s="72" t="s">
        <v>6</v>
      </c>
      <c r="V90" s="73" t="e">
        <f t="shared" si="9"/>
        <v>#VALUE!</v>
      </c>
      <c r="W90" s="17" t="e">
        <f t="shared" si="10"/>
        <v>#VALUE!</v>
      </c>
      <c r="X90" s="17" t="e">
        <f t="shared" si="11"/>
        <v>#VALUE!</v>
      </c>
    </row>
    <row r="91" spans="1:24" ht="14.25" hidden="1" customHeight="1" x14ac:dyDescent="0.25">
      <c r="A91" s="17"/>
      <c r="B91" s="59" t="s">
        <v>6</v>
      </c>
      <c r="C91" s="60" t="s">
        <v>6</v>
      </c>
      <c r="D91" s="61" t="s">
        <v>57</v>
      </c>
      <c r="E91" s="62" t="s">
        <v>6</v>
      </c>
      <c r="F91" s="62" t="s">
        <v>6</v>
      </c>
      <c r="G91" s="63" t="s">
        <v>6</v>
      </c>
      <c r="H91" s="64" t="s">
        <v>6</v>
      </c>
      <c r="I91" s="65"/>
      <c r="J91" s="66" t="s">
        <v>57</v>
      </c>
      <c r="K91" s="62" t="s">
        <v>6</v>
      </c>
      <c r="L91" s="62" t="s">
        <v>6</v>
      </c>
      <c r="M91" s="63" t="s">
        <v>6</v>
      </c>
      <c r="N91" s="67" t="s">
        <v>6</v>
      </c>
      <c r="O91" s="68"/>
      <c r="P91" s="69" t="str">
        <f t="shared" si="8"/>
        <v/>
      </c>
      <c r="Q91" s="70" t="s">
        <v>6</v>
      </c>
      <c r="R91" s="71" t="s">
        <v>6</v>
      </c>
      <c r="S91" s="62" t="s">
        <v>6</v>
      </c>
      <c r="T91" s="60" t="s">
        <v>6</v>
      </c>
      <c r="U91" s="72" t="s">
        <v>6</v>
      </c>
      <c r="V91" s="73" t="e">
        <f t="shared" si="9"/>
        <v>#VALUE!</v>
      </c>
      <c r="W91" s="17" t="e">
        <f t="shared" si="10"/>
        <v>#VALUE!</v>
      </c>
      <c r="X91" s="17" t="e">
        <f t="shared" si="11"/>
        <v>#VALUE!</v>
      </c>
    </row>
    <row r="92" spans="1:24" ht="15" hidden="1" customHeight="1" x14ac:dyDescent="0.25">
      <c r="A92" s="17"/>
      <c r="B92" s="59" t="s">
        <v>6</v>
      </c>
      <c r="C92" s="60" t="s">
        <v>6</v>
      </c>
      <c r="D92" s="61" t="s">
        <v>57</v>
      </c>
      <c r="E92" s="62" t="s">
        <v>6</v>
      </c>
      <c r="F92" s="62" t="s">
        <v>6</v>
      </c>
      <c r="G92" s="63" t="s">
        <v>6</v>
      </c>
      <c r="H92" s="64" t="s">
        <v>6</v>
      </c>
      <c r="I92" s="65"/>
      <c r="J92" s="66" t="s">
        <v>57</v>
      </c>
      <c r="K92" s="62" t="s">
        <v>6</v>
      </c>
      <c r="L92" s="62" t="s">
        <v>6</v>
      </c>
      <c r="M92" s="63" t="s">
        <v>6</v>
      </c>
      <c r="N92" s="67" t="s">
        <v>6</v>
      </c>
      <c r="O92" s="68"/>
      <c r="P92" s="69" t="str">
        <f t="shared" si="8"/>
        <v/>
      </c>
      <c r="Q92" s="70" t="s">
        <v>6</v>
      </c>
      <c r="R92" s="71" t="s">
        <v>6</v>
      </c>
      <c r="S92" s="62" t="s">
        <v>6</v>
      </c>
      <c r="T92" s="60" t="s">
        <v>6</v>
      </c>
      <c r="U92" s="72" t="s">
        <v>6</v>
      </c>
      <c r="V92" s="73" t="e">
        <f t="shared" si="9"/>
        <v>#VALUE!</v>
      </c>
      <c r="W92" s="17" t="e">
        <f t="shared" si="10"/>
        <v>#VALUE!</v>
      </c>
      <c r="X92" s="17" t="e">
        <f t="shared" si="11"/>
        <v>#VALUE!</v>
      </c>
    </row>
    <row r="93" spans="1:24" ht="14.25" customHeight="1" x14ac:dyDescent="0.25">
      <c r="A93" s="17"/>
      <c r="B93" s="74" t="s">
        <v>88</v>
      </c>
      <c r="C93" s="75">
        <f>IF(SUM(C23:C92)=0,"-",AVERAGE(C23:C92))</f>
        <v>24</v>
      </c>
      <c r="D93" s="76" t="s">
        <v>57</v>
      </c>
      <c r="E93" s="77">
        <f>IF(SUM(E23:E92)=0,0,AVERAGE(E23:E92))</f>
        <v>54.978045432798332</v>
      </c>
      <c r="F93" s="77">
        <f>IF(SUM(F23:F92)=0,"-",AVERAGE(F23:F92))</f>
        <v>5.699951848676128</v>
      </c>
      <c r="G93" s="78">
        <f>IF(SUM(G23:G92)=0,"-",AVERAGE(G23:G92))</f>
        <v>5.483788274949597</v>
      </c>
      <c r="H93" s="79" t="str">
        <f>IF(SUM(H23:H92)=0,"-",AVERAGE(H23:H92))</f>
        <v>-</v>
      </c>
      <c r="I93" s="78"/>
      <c r="J93" s="80" t="s">
        <v>57</v>
      </c>
      <c r="K93" s="77">
        <f>IF(SUM(K23:K92)=0,0,AVERAGE(K23:K92))</f>
        <v>32.49321679146059</v>
      </c>
      <c r="L93" s="77">
        <f>IF(SUM(L23:L92)=0,"-",AVERAGE(L23:L92))</f>
        <v>3.5</v>
      </c>
      <c r="M93" s="78">
        <f>IF(SUM(M23:M92)=0,"-",AVERAGE(M23:M92))</f>
        <v>5.332598286290323</v>
      </c>
      <c r="N93" s="78" t="str">
        <f>IF(SUM(N23:N92)=0,"-",AVERAGE(N23:N92))</f>
        <v>-</v>
      </c>
      <c r="O93" s="81"/>
      <c r="P93" s="82">
        <f t="shared" ref="P93:U93" si="12">IF(SUM(P23:P92)=0,"-",AVERAGE(P23:P92))</f>
        <v>22.484828641337735</v>
      </c>
      <c r="Q93" s="79">
        <f t="shared" si="12"/>
        <v>0.15118998865927419</v>
      </c>
      <c r="R93" s="78" t="str">
        <f t="shared" si="12"/>
        <v>-</v>
      </c>
      <c r="S93" s="78" t="str">
        <f t="shared" si="12"/>
        <v>-</v>
      </c>
      <c r="T93" s="75" t="str">
        <f t="shared" si="12"/>
        <v>-</v>
      </c>
      <c r="U93" s="83">
        <f t="shared" si="12"/>
        <v>0.12542527721774191</v>
      </c>
      <c r="V93" s="73"/>
      <c r="W93" s="17"/>
      <c r="X93" s="17"/>
    </row>
    <row r="94" spans="1:24" ht="15.75" customHeight="1" thickBot="1" x14ac:dyDescent="0.3">
      <c r="A94" s="17"/>
      <c r="B94" s="84" t="s">
        <v>89</v>
      </c>
      <c r="C94" s="85">
        <f>SUM(C23:C92)</f>
        <v>744</v>
      </c>
      <c r="D94" s="84"/>
      <c r="E94" s="86"/>
      <c r="F94" s="86"/>
      <c r="G94" s="87">
        <f>SUM(G23:G92)</f>
        <v>169.9974365234375</v>
      </c>
      <c r="H94" s="88">
        <f>SUM(H23:H92)</f>
        <v>0</v>
      </c>
      <c r="I94" s="89"/>
      <c r="J94" s="86"/>
      <c r="K94" s="86"/>
      <c r="L94" s="86"/>
      <c r="M94" s="90">
        <f>SUM(M23:M92)</f>
        <v>165.310546875</v>
      </c>
      <c r="N94" s="91">
        <f>SUM(N23:N92)</f>
        <v>0</v>
      </c>
      <c r="O94" s="92"/>
      <c r="P94" s="84"/>
      <c r="Q94" s="93">
        <f>SUM(Q23:Q92)</f>
        <v>4.6868896484375</v>
      </c>
      <c r="R94" s="89">
        <f>SUM(R23:R92)</f>
        <v>0</v>
      </c>
      <c r="S94" s="86">
        <f>SUM(S23:S92)</f>
        <v>0</v>
      </c>
      <c r="T94" s="92">
        <f>SUM(T23:T92)</f>
        <v>0</v>
      </c>
      <c r="U94" s="94">
        <f>SUM(U23:U92)</f>
        <v>3.8881835937499996</v>
      </c>
    </row>
    <row r="95" spans="1:24" s="95" customFormat="1" ht="18.75" customHeight="1" x14ac:dyDescent="0.2">
      <c r="A95" s="96"/>
      <c r="B95" s="97">
        <f>70-COUNTIF(B23:B92,"")</f>
        <v>31</v>
      </c>
      <c r="C95" s="97">
        <f>COUNT(C23:C92)</f>
        <v>31</v>
      </c>
      <c r="D95" s="97">
        <f>B95-C95</f>
        <v>0</v>
      </c>
      <c r="E95" s="97" t="s">
        <v>90</v>
      </c>
      <c r="F95" s="97">
        <v>7</v>
      </c>
      <c r="G95" s="98">
        <f>AVERAGE(G47:G53)</f>
        <v>7.5711495535714288</v>
      </c>
      <c r="H95" s="98"/>
      <c r="I95" s="97"/>
      <c r="J95" s="97"/>
      <c r="K95" s="97"/>
      <c r="L95" s="97"/>
      <c r="M95" s="98">
        <f>AVERAGE(M47:M53)</f>
        <v>7.3688092912946432</v>
      </c>
      <c r="N95" s="98"/>
      <c r="O95" s="99"/>
      <c r="P95" s="99"/>
      <c r="Q95" s="98">
        <f>AVERAGE(Q47:Q53)</f>
        <v>0.20234026227678573</v>
      </c>
      <c r="R95" s="98"/>
      <c r="S95" s="98"/>
      <c r="T95" s="99"/>
      <c r="U95" s="100">
        <f>AVERAGE(U47:U53)</f>
        <v>0.14488846915108816</v>
      </c>
    </row>
    <row r="96" spans="1:24" ht="13.5" customHeight="1" x14ac:dyDescent="0.25">
      <c r="A96" s="17"/>
      <c r="B96" s="22" t="s">
        <v>91</v>
      </c>
      <c r="C96" s="22"/>
      <c r="D96" s="22"/>
      <c r="E96" s="22"/>
      <c r="F96" s="22"/>
      <c r="G96" s="101"/>
      <c r="H96" s="101"/>
      <c r="I96" s="22"/>
      <c r="J96" s="22"/>
      <c r="K96" s="22"/>
      <c r="L96" s="22"/>
      <c r="M96" s="101"/>
      <c r="N96" s="22"/>
      <c r="O96" s="22"/>
      <c r="P96" s="22"/>
      <c r="Q96" s="101"/>
      <c r="R96" s="22"/>
      <c r="S96" s="22"/>
      <c r="T96" s="22"/>
      <c r="U96" s="22">
        <v>0</v>
      </c>
    </row>
    <row r="97" spans="1:21" s="102" customFormat="1" ht="13.5" customHeight="1" x14ac:dyDescent="0.25">
      <c r="A97" s="103"/>
      <c r="B97" s="104" t="s">
        <v>92</v>
      </c>
      <c r="C97" s="104"/>
      <c r="D97" s="104"/>
      <c r="E97" s="104"/>
      <c r="F97" s="104"/>
      <c r="G97" s="105"/>
      <c r="H97" s="105"/>
      <c r="I97" s="104"/>
      <c r="J97" s="104"/>
      <c r="K97" s="104"/>
      <c r="L97" s="104"/>
      <c r="M97" s="105"/>
      <c r="N97" s="104"/>
      <c r="O97" s="104"/>
      <c r="P97" s="104"/>
      <c r="Q97" s="105"/>
      <c r="R97" s="104"/>
      <c r="S97" s="104"/>
      <c r="T97" s="104"/>
      <c r="U97" s="104">
        <v>0</v>
      </c>
    </row>
    <row r="98" spans="1:21" s="2" customFormat="1" ht="13.5" customHeight="1" x14ac:dyDescent="0.25">
      <c r="A98" s="106"/>
      <c r="B98" s="107" t="s">
        <v>89</v>
      </c>
      <c r="C98" s="107"/>
      <c r="D98" s="107"/>
      <c r="E98" s="107"/>
      <c r="F98" s="107"/>
      <c r="G98" s="108"/>
      <c r="H98" s="108"/>
      <c r="I98" s="107"/>
      <c r="J98" s="107"/>
      <c r="K98" s="107"/>
      <c r="L98" s="107"/>
      <c r="M98" s="108"/>
      <c r="N98" s="107"/>
      <c r="O98" s="107"/>
      <c r="P98" s="107"/>
      <c r="Q98" s="108"/>
      <c r="R98" s="107"/>
      <c r="S98" s="107"/>
      <c r="T98" s="107"/>
      <c r="U98" s="107">
        <f>U94+U96-U97</f>
        <v>3.8881835937499996</v>
      </c>
    </row>
    <row r="99" spans="1:21" s="24" customFormat="1" ht="6" customHeight="1" x14ac:dyDescent="0.2">
      <c r="A99" s="109"/>
      <c r="B99" s="110"/>
      <c r="C99" s="110"/>
      <c r="D99" s="111"/>
      <c r="E99" s="111"/>
      <c r="F99" s="111"/>
      <c r="G99" s="110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0"/>
      <c r="U99" s="109"/>
    </row>
    <row r="100" spans="1:21" s="24" customFormat="1" ht="9" customHeight="1" x14ac:dyDescent="0.2"/>
    <row r="101" spans="1:21" ht="14.25" customHeight="1" x14ac:dyDescent="0.25">
      <c r="B101" s="1" t="s">
        <v>93</v>
      </c>
      <c r="G101" s="17">
        <f>24*(C95)-C94-C18*24</f>
        <v>0</v>
      </c>
      <c r="H101" s="1" t="s">
        <v>94</v>
      </c>
      <c r="I101" s="1" t="s">
        <v>94</v>
      </c>
    </row>
    <row r="102" spans="1:21" s="24" customFormat="1" ht="8.25" customHeight="1" x14ac:dyDescent="0.2"/>
    <row r="103" spans="1:21" ht="14.25" customHeight="1" x14ac:dyDescent="0.25">
      <c r="B103" s="1" t="s">
        <v>95</v>
      </c>
      <c r="P103" s="1" t="s">
        <v>96</v>
      </c>
    </row>
    <row r="104" spans="1:21" ht="14.25" customHeight="1" x14ac:dyDescent="0.25">
      <c r="B104" s="1" t="s">
        <v>97</v>
      </c>
      <c r="P104" s="1" t="s">
        <v>96</v>
      </c>
    </row>
    <row r="105" spans="1:21" ht="6.75" customHeight="1" x14ac:dyDescent="0.25"/>
    <row r="106" spans="1:21" ht="14.25" customHeight="1" x14ac:dyDescent="0.25">
      <c r="B106" s="1" t="s">
        <v>98</v>
      </c>
    </row>
    <row r="107" spans="1:21" ht="14.25" customHeight="1" x14ac:dyDescent="0.25">
      <c r="B107" s="1" t="s">
        <v>99</v>
      </c>
      <c r="U107" s="7" t="s">
        <v>100</v>
      </c>
    </row>
  </sheetData>
  <mergeCells count="3">
    <mergeCell ref="B2:P2"/>
    <mergeCell ref="D20:H20"/>
    <mergeCell ref="J20:N20"/>
  </mergeCells>
  <pageMargins left="0.23" right="0.18" top="0.28999999999999998" bottom="0.34" header="0.18" footer="0.2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Dmitriy</cp:lastModifiedBy>
  <cp:lastPrinted>2009-09-25T11:49:20Z</cp:lastPrinted>
  <dcterms:created xsi:type="dcterms:W3CDTF">1996-10-08T23:32:33Z</dcterms:created>
  <dcterms:modified xsi:type="dcterms:W3CDTF">2018-07-04T12:36:06Z</dcterms:modified>
</cp:coreProperties>
</file>