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-15" windowWidth="15480" windowHeight="6270"/>
  </bookViews>
  <sheets>
    <sheet name="Лист3" sheetId="1" r:id="rId1"/>
  </sheets>
  <definedNames>
    <definedName name="_xlnm.Print_Area" localSheetId="0">Лист3!$A$1:$U$107</definedName>
  </definedNames>
  <calcPr calcId="144525" refMode="R1C1"/>
</workbook>
</file>

<file path=xl/calcChain.xml><?xml version="1.0" encoding="utf-8"?>
<calcChain xmlns="http://schemas.openxmlformats.org/spreadsheetml/2006/main">
  <c r="U95" i="1" l="1"/>
  <c r="Q95" i="1"/>
  <c r="M95" i="1"/>
  <c r="G95" i="1"/>
  <c r="C95" i="1"/>
  <c r="G101" i="1" s="1"/>
  <c r="B95" i="1"/>
  <c r="D95" i="1" s="1"/>
  <c r="U94" i="1"/>
  <c r="U98" i="1" s="1"/>
  <c r="T94" i="1"/>
  <c r="S94" i="1"/>
  <c r="R94" i="1"/>
  <c r="Q94" i="1"/>
  <c r="N94" i="1"/>
  <c r="M94" i="1"/>
  <c r="H94" i="1"/>
  <c r="G94" i="1"/>
  <c r="C94" i="1"/>
  <c r="U93" i="1"/>
  <c r="T93" i="1"/>
  <c r="S93" i="1"/>
  <c r="R93" i="1"/>
  <c r="Q93" i="1"/>
  <c r="N93" i="1"/>
  <c r="M93" i="1"/>
  <c r="L93" i="1"/>
  <c r="K93" i="1"/>
  <c r="H93" i="1"/>
  <c r="G93" i="1"/>
  <c r="F93" i="1"/>
  <c r="E93" i="1"/>
  <c r="C93" i="1"/>
  <c r="V92" i="1"/>
  <c r="P92" i="1"/>
  <c r="V91" i="1"/>
  <c r="P91" i="1"/>
  <c r="V90" i="1"/>
  <c r="P90" i="1"/>
  <c r="V89" i="1"/>
  <c r="P89" i="1"/>
  <c r="V88" i="1"/>
  <c r="P88" i="1"/>
  <c r="V87" i="1"/>
  <c r="P87" i="1"/>
  <c r="V86" i="1"/>
  <c r="P86" i="1"/>
  <c r="V85" i="1"/>
  <c r="P85" i="1"/>
  <c r="V84" i="1"/>
  <c r="P84" i="1"/>
  <c r="V83" i="1"/>
  <c r="P83" i="1"/>
  <c r="V82" i="1"/>
  <c r="P82" i="1"/>
  <c r="V81" i="1"/>
  <c r="P81" i="1"/>
  <c r="V80" i="1"/>
  <c r="P80" i="1"/>
  <c r="V79" i="1"/>
  <c r="P79" i="1"/>
  <c r="V78" i="1"/>
  <c r="P78" i="1"/>
  <c r="V77" i="1"/>
  <c r="P77" i="1"/>
  <c r="V76" i="1"/>
  <c r="P76" i="1"/>
  <c r="V75" i="1"/>
  <c r="P75" i="1"/>
  <c r="V74" i="1"/>
  <c r="P74" i="1"/>
  <c r="V73" i="1"/>
  <c r="P73" i="1"/>
  <c r="V72" i="1"/>
  <c r="P72" i="1"/>
  <c r="V71" i="1"/>
  <c r="P71" i="1"/>
  <c r="V70" i="1"/>
  <c r="P70" i="1"/>
  <c r="V69" i="1"/>
  <c r="P69" i="1"/>
  <c r="V68" i="1"/>
  <c r="P68" i="1"/>
  <c r="V67" i="1"/>
  <c r="P67" i="1"/>
  <c r="V66" i="1"/>
  <c r="P66" i="1"/>
  <c r="V65" i="1"/>
  <c r="P65" i="1"/>
  <c r="V64" i="1"/>
  <c r="P64" i="1"/>
  <c r="V63" i="1"/>
  <c r="P63" i="1"/>
  <c r="V62" i="1"/>
  <c r="P62" i="1"/>
  <c r="V61" i="1"/>
  <c r="P61" i="1"/>
  <c r="V60" i="1"/>
  <c r="P60" i="1"/>
  <c r="V59" i="1"/>
  <c r="P59" i="1"/>
  <c r="V58" i="1"/>
  <c r="P58" i="1"/>
  <c r="V57" i="1"/>
  <c r="P57" i="1"/>
  <c r="V56" i="1"/>
  <c r="P56" i="1"/>
  <c r="V55" i="1"/>
  <c r="P55" i="1"/>
  <c r="V54" i="1"/>
  <c r="P54" i="1"/>
  <c r="X53" i="1"/>
  <c r="V53" i="1"/>
  <c r="W53" i="1" s="1"/>
  <c r="P53" i="1"/>
  <c r="X52" i="1"/>
  <c r="V52" i="1"/>
  <c r="W52" i="1" s="1"/>
  <c r="P52" i="1"/>
  <c r="X51" i="1"/>
  <c r="V51" i="1"/>
  <c r="W51" i="1" s="1"/>
  <c r="P51" i="1"/>
  <c r="X50" i="1"/>
  <c r="V50" i="1"/>
  <c r="W50" i="1" s="1"/>
  <c r="P50" i="1"/>
  <c r="X49" i="1"/>
  <c r="V49" i="1"/>
  <c r="W49" i="1" s="1"/>
  <c r="P49" i="1"/>
  <c r="X48" i="1"/>
  <c r="V48" i="1"/>
  <c r="W48" i="1" s="1"/>
  <c r="P48" i="1"/>
  <c r="X47" i="1"/>
  <c r="V47" i="1"/>
  <c r="W47" i="1" s="1"/>
  <c r="P47" i="1"/>
  <c r="X46" i="1"/>
  <c r="V46" i="1"/>
  <c r="W46" i="1" s="1"/>
  <c r="P46" i="1"/>
  <c r="X45" i="1"/>
  <c r="V45" i="1"/>
  <c r="W45" i="1" s="1"/>
  <c r="P45" i="1"/>
  <c r="X44" i="1"/>
  <c r="V44" i="1"/>
  <c r="W44" i="1" s="1"/>
  <c r="P44" i="1"/>
  <c r="X43" i="1"/>
  <c r="V43" i="1"/>
  <c r="W43" i="1" s="1"/>
  <c r="P43" i="1"/>
  <c r="X42" i="1"/>
  <c r="V42" i="1"/>
  <c r="W42" i="1" s="1"/>
  <c r="P42" i="1"/>
  <c r="X41" i="1"/>
  <c r="V41" i="1"/>
  <c r="W41" i="1" s="1"/>
  <c r="P41" i="1"/>
  <c r="X40" i="1"/>
  <c r="V40" i="1"/>
  <c r="W40" i="1" s="1"/>
  <c r="P40" i="1"/>
  <c r="X39" i="1"/>
  <c r="V39" i="1"/>
  <c r="W39" i="1" s="1"/>
  <c r="P39" i="1"/>
  <c r="X38" i="1"/>
  <c r="V38" i="1"/>
  <c r="W38" i="1" s="1"/>
  <c r="P38" i="1"/>
  <c r="X37" i="1"/>
  <c r="V37" i="1"/>
  <c r="W37" i="1" s="1"/>
  <c r="P37" i="1"/>
  <c r="X36" i="1"/>
  <c r="V36" i="1"/>
  <c r="W36" i="1" s="1"/>
  <c r="P36" i="1"/>
  <c r="X35" i="1"/>
  <c r="V35" i="1"/>
  <c r="W35" i="1" s="1"/>
  <c r="P35" i="1"/>
  <c r="X34" i="1"/>
  <c r="V34" i="1"/>
  <c r="W34" i="1" s="1"/>
  <c r="P34" i="1"/>
  <c r="X33" i="1"/>
  <c r="V33" i="1"/>
  <c r="W33" i="1" s="1"/>
  <c r="P33" i="1"/>
  <c r="X32" i="1"/>
  <c r="V32" i="1"/>
  <c r="W32" i="1" s="1"/>
  <c r="P32" i="1"/>
  <c r="X31" i="1"/>
  <c r="V31" i="1"/>
  <c r="W31" i="1" s="1"/>
  <c r="P31" i="1"/>
  <c r="X30" i="1"/>
  <c r="V30" i="1"/>
  <c r="W30" i="1" s="1"/>
  <c r="P30" i="1"/>
  <c r="X29" i="1"/>
  <c r="V29" i="1"/>
  <c r="W29" i="1" s="1"/>
  <c r="P29" i="1"/>
  <c r="X28" i="1"/>
  <c r="V28" i="1"/>
  <c r="W28" i="1" s="1"/>
  <c r="P28" i="1"/>
  <c r="X27" i="1"/>
  <c r="V27" i="1"/>
  <c r="W27" i="1" s="1"/>
  <c r="P27" i="1"/>
  <c r="X26" i="1"/>
  <c r="V26" i="1"/>
  <c r="W26" i="1" s="1"/>
  <c r="P26" i="1"/>
  <c r="P25" i="1"/>
  <c r="P24" i="1"/>
  <c r="P23" i="1"/>
  <c r="P93" i="1" s="1"/>
</calcChain>
</file>

<file path=xl/sharedStrings.xml><?xml version="1.0" encoding="utf-8"?>
<sst xmlns="http://schemas.openxmlformats.org/spreadsheetml/2006/main" count="995" uniqueCount="101">
  <si>
    <r>
      <t>ТСО:</t>
    </r>
    <r>
      <rPr>
        <b/>
        <sz val="11"/>
        <color indexed="8"/>
        <rFont val="Times New Roman"/>
        <family val="1"/>
        <charset val="204"/>
      </rPr>
      <t xml:space="preserve"> ООО "Петербугтеплоэнерго""</t>
    </r>
  </si>
  <si>
    <t xml:space="preserve">Отчет о теплопотреблении по приборам УУТЭ за ноябрь 2017 </t>
  </si>
  <si>
    <t xml:space="preserve">Заявка № </t>
  </si>
  <si>
    <t>Абонент: ЗАО "47 ТРЕСТ", тел.:</t>
  </si>
  <si>
    <t>Код УУТЭ: 358273</t>
  </si>
  <si>
    <t xml:space="preserve">Договор: </t>
  </si>
  <si>
    <t/>
  </si>
  <si>
    <t xml:space="preserve">Инженер: </t>
  </si>
  <si>
    <t xml:space="preserve">Адрес: </t>
  </si>
  <si>
    <t xml:space="preserve">Львовская, 1 (стоянка) </t>
  </si>
  <si>
    <t>график: 95/70</t>
  </si>
  <si>
    <t>Обслуживающая организация:</t>
  </si>
  <si>
    <t>ООО "СпецПроект Сервис" т. 363-02-57</t>
  </si>
  <si>
    <t xml:space="preserve">Схема подключения: Двухтрубная  </t>
  </si>
  <si>
    <t>Источник: Львовская 14</t>
  </si>
  <si>
    <t>Отопление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</si>
  <si>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КМ-5 № 358273</t>
    </r>
  </si>
  <si>
    <t xml:space="preserve">Приборы УУТЭ поверены до </t>
  </si>
  <si>
    <t>18.07.2020</t>
  </si>
  <si>
    <t>Тхв=0 С</t>
  </si>
  <si>
    <t>Расчетный алгоритм:</t>
  </si>
  <si>
    <r>
      <t xml:space="preserve"> зима: </t>
    </r>
    <r>
      <rPr>
        <sz val="11"/>
        <color indexed="8"/>
        <rFont val="Times New Roman"/>
        <family val="1"/>
        <charset val="204"/>
      </rPr>
      <t xml:space="preserve"> Qот=m1*(h1-hхв)-m2*(h2-hхв) </t>
    </r>
    <r>
      <rPr>
        <b/>
        <sz val="11"/>
        <color indexed="8"/>
        <rFont val="Times New Roman"/>
        <family val="1"/>
        <charset val="204"/>
      </rPr>
      <t xml:space="preserve">   лето:</t>
    </r>
    <r>
      <rPr>
        <sz val="11"/>
        <color indexed="8"/>
        <rFont val="Times New Roman"/>
        <family val="1"/>
        <charset val="204"/>
      </rPr>
      <t xml:space="preserve"> Qгвс=m3*(h3-hхв)</t>
    </r>
  </si>
  <si>
    <t xml:space="preserve">Договорные нагрузки, Гкал/ч,                    Qот=0.211          Qвент.=0.076        Qтех.пот.=           Qгвс=        </t>
  </si>
  <si>
    <t xml:space="preserve">Договорные нагрузки (ср.час), Гкал/ч,      Qтех.гвс.ср=         Qгвс.ср= </t>
  </si>
  <si>
    <t>Договорные нагрузки (ср.час), т/ч,            Gот=1.4          Gвент.=        Gтех.пот.=     Gгвс=     Gгвс.м=</t>
  </si>
  <si>
    <t>Фактические нагрузки:            Gот ф.=33.6 т/сут          Gгвс ф.= т/сут     Qот.ф.= ГКал/мес     Qот.ср.ф.= ГКал/сут</t>
  </si>
  <si>
    <t xml:space="preserve">Константные значения:   P1=   P2=   P3=   P4=   T1=   T2=   T3=   T4=   T5= </t>
  </si>
  <si>
    <t>к-во по среднему:</t>
  </si>
  <si>
    <t>Подающий трубопровод</t>
  </si>
  <si>
    <t>Обратный трубопровод</t>
  </si>
  <si>
    <t>Дата</t>
  </si>
  <si>
    <t>часы</t>
  </si>
  <si>
    <t>fG1,</t>
  </si>
  <si>
    <t>T1,</t>
  </si>
  <si>
    <t>P1,</t>
  </si>
  <si>
    <t>G1,</t>
  </si>
  <si>
    <t>Q1</t>
  </si>
  <si>
    <t>fG2,</t>
  </si>
  <si>
    <t xml:space="preserve">T2, </t>
  </si>
  <si>
    <t>P2,</t>
  </si>
  <si>
    <t>G2,</t>
  </si>
  <si>
    <t>Q2</t>
  </si>
  <si>
    <t>dT,</t>
  </si>
  <si>
    <t>dG,</t>
  </si>
  <si>
    <t>G1гвс,</t>
  </si>
  <si>
    <t>G2гвс,</t>
  </si>
  <si>
    <t>dGгвс,</t>
  </si>
  <si>
    <t>Q</t>
  </si>
  <si>
    <t>%</t>
  </si>
  <si>
    <t>С</t>
  </si>
  <si>
    <t>кгс/см</t>
  </si>
  <si>
    <t>тонн</t>
  </si>
  <si>
    <t>Гкал</t>
  </si>
  <si>
    <t>W1</t>
  </si>
  <si>
    <t>W2</t>
  </si>
  <si>
    <t>C</t>
  </si>
  <si>
    <t>24.10.17</t>
  </si>
  <si>
    <t>-</t>
  </si>
  <si>
    <t>25.10.17</t>
  </si>
  <si>
    <t>26.10.17</t>
  </si>
  <si>
    <t>27.10.17</t>
  </si>
  <si>
    <t>28.10.17</t>
  </si>
  <si>
    <t>29.10.17</t>
  </si>
  <si>
    <t>30.10.17</t>
  </si>
  <si>
    <t>31.10.17</t>
  </si>
  <si>
    <t>01.11.17</t>
  </si>
  <si>
    <t>02.11.17</t>
  </si>
  <si>
    <t>03.11.17</t>
  </si>
  <si>
    <t>04.11.17</t>
  </si>
  <si>
    <t>05.11.17</t>
  </si>
  <si>
    <t>06.11.17</t>
  </si>
  <si>
    <t>07.11.17</t>
  </si>
  <si>
    <t>08.11.17</t>
  </si>
  <si>
    <t>09.11.17</t>
  </si>
  <si>
    <t>10.11.17</t>
  </si>
  <si>
    <t>11.11.17</t>
  </si>
  <si>
    <t>12.11.17</t>
  </si>
  <si>
    <t>13.11.17</t>
  </si>
  <si>
    <t>14.11.17</t>
  </si>
  <si>
    <t>15.11.17</t>
  </si>
  <si>
    <t>16.11.17</t>
  </si>
  <si>
    <t>17.11.17</t>
  </si>
  <si>
    <t>18.11.17</t>
  </si>
  <si>
    <t>19.11.17</t>
  </si>
  <si>
    <t>20.11.17</t>
  </si>
  <si>
    <t>21.11.17</t>
  </si>
  <si>
    <t>22.11.17</t>
  </si>
  <si>
    <t>23.11.17</t>
  </si>
  <si>
    <t>Среднее</t>
  </si>
  <si>
    <t>Итого</t>
  </si>
  <si>
    <t xml:space="preserve"> среднему:</t>
  </si>
  <si>
    <t>Ориентировочно до конца месяца(+)</t>
  </si>
  <si>
    <t>Корректировка за прошлый месяц (-)</t>
  </si>
  <si>
    <t>Время аварийных ситуаций:</t>
  </si>
  <si>
    <t>часов</t>
  </si>
  <si>
    <t>Итого с учетом среднемесячной температуры холодной воды  tхв=    ____ 'C</t>
  </si>
  <si>
    <t>______ Гкал</t>
  </si>
  <si>
    <t>Всего с учетом нормативных потерь на участке от раздела до узла учета</t>
  </si>
  <si>
    <t>Ответствееный за учёт</t>
  </si>
  <si>
    <t xml:space="preserve">(по доверенности абонента)                   __________________________________________ </t>
  </si>
  <si>
    <t>/___________________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</si>
</sst>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\ hh:mm"/>
    <numFmt numFmtId="165" formatCode="0.0"/>
    <numFmt numFmtId="166" formatCode="0.000"/>
  </numFmts>
  <fonts count="3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2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 horizontal="center"/>
    </xf>
  </cellStyleXfs>
  <cellXfs count="116">
    <xf numFmtId="0" fontId="0" fillId="0" borderId="0" xfId="0"/>
    <xf numFmtId="0" fontId="21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 applyAlignment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5" fillId="0" borderId="0" xfId="0" applyFont="1" applyFill="1" applyAlignment="1"/>
    <xf numFmtId="0" fontId="26" fillId="0" borderId="0" xfId="0" applyFont="1" applyFill="1" applyAlignment="1">
      <alignment horizontal="right"/>
    </xf>
    <xf numFmtId="0" fontId="27" fillId="0" borderId="0" xfId="0" applyFont="1" applyFill="1"/>
    <xf numFmtId="0" fontId="20" fillId="0" borderId="0" xfId="0" applyFont="1" applyFill="1" applyAlignment="1">
      <alignment horizontal="right"/>
    </xf>
    <xf numFmtId="0" fontId="28" fillId="0" borderId="0" xfId="0" applyFont="1" applyFill="1"/>
    <xf numFmtId="0" fontId="29" fillId="0" borderId="0" xfId="0" applyFont="1" applyFill="1"/>
    <xf numFmtId="0" fontId="24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/>
    <xf numFmtId="2" fontId="21" fillId="0" borderId="0" xfId="0" applyNumberFormat="1" applyFont="1" applyFill="1"/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9" fillId="0" borderId="0" xfId="0" applyFont="1" applyFill="1" applyBorder="1"/>
    <xf numFmtId="0" fontId="20" fillId="0" borderId="0" xfId="0" applyFont="1" applyFill="1" applyBorder="1"/>
    <xf numFmtId="2" fontId="21" fillId="0" borderId="0" xfId="0" applyNumberFormat="1" applyFont="1" applyFill="1" applyBorder="1"/>
    <xf numFmtId="0" fontId="24" fillId="0" borderId="0" xfId="0" applyFont="1" applyFill="1" applyBorder="1" applyAlignment="1">
      <alignment horizontal="right"/>
    </xf>
    <xf numFmtId="0" fontId="30" fillId="0" borderId="0" xfId="0" applyFont="1" applyFill="1"/>
    <xf numFmtId="0" fontId="30" fillId="0" borderId="0" xfId="0" applyFont="1" applyFill="1" applyAlignment="1">
      <alignment horizontal="center"/>
    </xf>
    <xf numFmtId="2" fontId="31" fillId="0" borderId="0" xfId="0" applyNumberFormat="1" applyFont="1" applyFill="1" applyBorder="1"/>
    <xf numFmtId="164" fontId="20" fillId="0" borderId="10" xfId="43" applyNumberFormat="1" applyFont="1" applyFill="1" applyBorder="1" applyAlignment="1">
      <alignment horizontal="center"/>
    </xf>
    <xf numFmtId="164" fontId="20" fillId="0" borderId="11" xfId="43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8" xfId="0" applyFont="1" applyFill="1" applyBorder="1"/>
    <xf numFmtId="0" fontId="21" fillId="0" borderId="19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32" fillId="0" borderId="0" xfId="42" applyFont="1" applyFill="1"/>
    <xf numFmtId="164" fontId="20" fillId="0" borderId="13" xfId="43" applyNumberFormat="1" applyFont="1" applyFill="1" applyBorder="1" applyAlignment="1">
      <alignment horizontal="center"/>
    </xf>
    <xf numFmtId="164" fontId="20" fillId="0" borderId="21" xfId="43" applyNumberFormat="1" applyFont="1" applyFill="1" applyBorder="1" applyAlignment="1">
      <alignment horizontal="center"/>
    </xf>
    <xf numFmtId="0" fontId="20" fillId="0" borderId="13" xfId="43" applyFont="1" applyFill="1" applyBorder="1" applyAlignment="1">
      <alignment horizontal="center"/>
    </xf>
    <xf numFmtId="0" fontId="20" fillId="0" borderId="22" xfId="43" applyFont="1" applyFill="1" applyBorder="1" applyAlignment="1">
      <alignment horizontal="center"/>
    </xf>
    <xf numFmtId="0" fontId="20" fillId="0" borderId="0" xfId="43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43" applyFont="1" applyFill="1" applyBorder="1" applyAlignment="1">
      <alignment horizontal="center"/>
    </xf>
    <xf numFmtId="0" fontId="20" fillId="0" borderId="21" xfId="43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164" fontId="20" fillId="0" borderId="27" xfId="43" applyNumberFormat="1" applyFont="1" applyFill="1" applyBorder="1" applyAlignment="1">
      <alignment horizontal="center"/>
    </xf>
    <xf numFmtId="164" fontId="20" fillId="0" borderId="28" xfId="43" applyNumberFormat="1" applyFont="1" applyFill="1" applyBorder="1" applyAlignment="1">
      <alignment horizontal="center"/>
    </xf>
    <xf numFmtId="0" fontId="20" fillId="0" borderId="27" xfId="43" applyFont="1" applyFill="1" applyBorder="1" applyAlignment="1">
      <alignment horizontal="center"/>
    </xf>
    <xf numFmtId="0" fontId="20" fillId="0" borderId="29" xfId="43" applyFont="1" applyFill="1" applyBorder="1" applyAlignment="1">
      <alignment horizontal="center"/>
    </xf>
    <xf numFmtId="0" fontId="20" fillId="0" borderId="30" xfId="43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2" xfId="43" applyFont="1" applyFill="1" applyBorder="1" applyAlignment="1">
      <alignment horizontal="center"/>
    </xf>
    <xf numFmtId="0" fontId="20" fillId="0" borderId="28" xfId="43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right"/>
    </xf>
    <xf numFmtId="49" fontId="21" fillId="0" borderId="34" xfId="43" applyNumberFormat="1" applyFont="1" applyFill="1" applyBorder="1" applyAlignment="1">
      <alignment horizontal="left"/>
    </xf>
    <xf numFmtId="2" fontId="21" fillId="0" borderId="35" xfId="43" applyNumberFormat="1" applyFont="1" applyFill="1" applyBorder="1" applyAlignment="1">
      <alignment horizontal="center"/>
    </xf>
    <xf numFmtId="165" fontId="21" fillId="0" borderId="34" xfId="43" applyNumberFormat="1" applyFont="1" applyFill="1" applyBorder="1" applyAlignment="1">
      <alignment horizontal="center"/>
    </xf>
    <xf numFmtId="2" fontId="21" fillId="0" borderId="36" xfId="43" applyNumberFormat="1" applyFont="1" applyFill="1" applyBorder="1" applyAlignment="1">
      <alignment horizontal="center"/>
    </xf>
    <xf numFmtId="166" fontId="21" fillId="0" borderId="36" xfId="43" applyNumberFormat="1" applyFont="1" applyFill="1" applyBorder="1" applyAlignment="1">
      <alignment horizontal="center"/>
    </xf>
    <xf numFmtId="166" fontId="21" fillId="0" borderId="37" xfId="0" applyNumberFormat="1" applyFont="1" applyFill="1" applyBorder="1" applyAlignment="1">
      <alignment horizontal="center"/>
    </xf>
    <xf numFmtId="166" fontId="21" fillId="0" borderId="38" xfId="0" applyNumberFormat="1" applyFont="1" applyFill="1" applyBorder="1" applyAlignment="1">
      <alignment horizontal="center"/>
    </xf>
    <xf numFmtId="165" fontId="21" fillId="0" borderId="36" xfId="43" applyNumberFormat="1" applyFont="1" applyFill="1" applyBorder="1" applyAlignment="1">
      <alignment horizontal="center"/>
    </xf>
    <xf numFmtId="166" fontId="21" fillId="0" borderId="36" xfId="0" applyNumberFormat="1" applyFont="1" applyFill="1" applyBorder="1" applyAlignment="1">
      <alignment horizontal="center"/>
    </xf>
    <xf numFmtId="166" fontId="21" fillId="0" borderId="35" xfId="43" applyNumberFormat="1" applyFont="1" applyFill="1" applyBorder="1" applyAlignment="1">
      <alignment horizontal="center"/>
    </xf>
    <xf numFmtId="2" fontId="21" fillId="0" borderId="34" xfId="43" applyNumberFormat="1" applyFont="1" applyFill="1" applyBorder="1" applyAlignment="1">
      <alignment horizontal="center"/>
    </xf>
    <xf numFmtId="166" fontId="21" fillId="0" borderId="37" xfId="43" applyNumberFormat="1" applyFont="1" applyFill="1" applyBorder="1" applyAlignment="1">
      <alignment horizontal="center"/>
    </xf>
    <xf numFmtId="2" fontId="21" fillId="0" borderId="38" xfId="43" applyNumberFormat="1" applyFont="1" applyFill="1" applyBorder="1" applyAlignment="1">
      <alignment horizontal="center"/>
    </xf>
    <xf numFmtId="166" fontId="21" fillId="0" borderId="39" xfId="0" applyNumberFormat="1" applyFont="1" applyFill="1" applyBorder="1" applyAlignment="1">
      <alignment horizontal="center"/>
    </xf>
    <xf numFmtId="166" fontId="21" fillId="0" borderId="0" xfId="0" applyNumberFormat="1" applyFont="1" applyFill="1"/>
    <xf numFmtId="2" fontId="33" fillId="0" borderId="40" xfId="0" applyNumberFormat="1" applyFont="1" applyFill="1" applyBorder="1"/>
    <xf numFmtId="2" fontId="21" fillId="0" borderId="16" xfId="0" applyNumberFormat="1" applyFont="1" applyFill="1" applyBorder="1"/>
    <xf numFmtId="165" fontId="21" fillId="0" borderId="40" xfId="0" applyNumberFormat="1" applyFont="1" applyFill="1" applyBorder="1"/>
    <xf numFmtId="2" fontId="21" fillId="0" borderId="41" xfId="0" applyNumberFormat="1" applyFont="1" applyFill="1" applyBorder="1"/>
    <xf numFmtId="166" fontId="21" fillId="0" borderId="41" xfId="0" applyNumberFormat="1" applyFont="1" applyFill="1" applyBorder="1"/>
    <xf numFmtId="166" fontId="21" fillId="0" borderId="15" xfId="0" applyNumberFormat="1" applyFont="1" applyFill="1" applyBorder="1"/>
    <xf numFmtId="165" fontId="21" fillId="0" borderId="41" xfId="0" applyNumberFormat="1" applyFont="1" applyFill="1" applyBorder="1"/>
    <xf numFmtId="166" fontId="21" fillId="0" borderId="42" xfId="0" applyNumberFormat="1" applyFont="1" applyFill="1" applyBorder="1"/>
    <xf numFmtId="2" fontId="21" fillId="0" borderId="40" xfId="0" applyNumberFormat="1" applyFont="1" applyFill="1" applyBorder="1"/>
    <xf numFmtId="166" fontId="21" fillId="0" borderId="12" xfId="0" applyNumberFormat="1" applyFont="1" applyFill="1" applyBorder="1"/>
    <xf numFmtId="2" fontId="21" fillId="0" borderId="43" xfId="0" applyNumberFormat="1" applyFont="1" applyFill="1" applyBorder="1"/>
    <xf numFmtId="165" fontId="21" fillId="0" borderId="44" xfId="0" applyNumberFormat="1" applyFont="1" applyFill="1" applyBorder="1"/>
    <xf numFmtId="2" fontId="21" fillId="0" borderId="45" xfId="0" applyNumberFormat="1" applyFont="1" applyFill="1" applyBorder="1"/>
    <xf numFmtId="166" fontId="20" fillId="0" borderId="45" xfId="0" applyNumberFormat="1" applyFont="1" applyFill="1" applyBorder="1" applyAlignment="1"/>
    <xf numFmtId="166" fontId="21" fillId="0" borderId="46" xfId="0" applyNumberFormat="1" applyFont="1" applyFill="1" applyBorder="1"/>
    <xf numFmtId="2" fontId="21" fillId="0" borderId="47" xfId="0" applyNumberFormat="1" applyFont="1" applyFill="1" applyBorder="1"/>
    <xf numFmtId="166" fontId="20" fillId="0" borderId="45" xfId="0" applyNumberFormat="1" applyFont="1" applyFill="1" applyBorder="1"/>
    <xf numFmtId="166" fontId="21" fillId="0" borderId="45" xfId="0" applyNumberFormat="1" applyFont="1" applyFill="1" applyBorder="1"/>
    <xf numFmtId="2" fontId="21" fillId="0" borderId="44" xfId="0" applyNumberFormat="1" applyFont="1" applyFill="1" applyBorder="1"/>
    <xf numFmtId="166" fontId="20" fillId="0" borderId="46" xfId="0" applyNumberFormat="1" applyFont="1" applyFill="1" applyBorder="1"/>
    <xf numFmtId="2" fontId="20" fillId="0" borderId="48" xfId="0" applyNumberFormat="1" applyFont="1" applyFill="1" applyBorder="1"/>
    <xf numFmtId="0" fontId="34" fillId="0" borderId="0" xfId="0" applyFont="1" applyFill="1" applyAlignment="1">
      <alignment horizontal="right"/>
    </xf>
    <xf numFmtId="2" fontId="34" fillId="0" borderId="0" xfId="0" applyNumberFormat="1" applyFont="1" applyFill="1" applyAlignment="1">
      <alignment horizontal="right"/>
    </xf>
    <xf numFmtId="2" fontId="34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 applyAlignment="1">
      <alignment horizontal="right"/>
    </xf>
    <xf numFmtId="166" fontId="34" fillId="0" borderId="0" xfId="0" applyNumberFormat="1" applyFont="1" applyFill="1" applyBorder="1" applyAlignment="1">
      <alignment horizontal="right"/>
    </xf>
    <xf numFmtId="2" fontId="35" fillId="0" borderId="0" xfId="0" applyNumberFormat="1" applyFont="1" applyFill="1" applyBorder="1" applyAlignment="1">
      <alignment horizontal="right"/>
    </xf>
    <xf numFmtId="166" fontId="21" fillId="0" borderId="0" xfId="0" applyNumberFormat="1" applyFont="1" applyFill="1" applyBorder="1"/>
    <xf numFmtId="0" fontId="36" fillId="0" borderId="0" xfId="0" applyFont="1" applyFill="1"/>
    <xf numFmtId="2" fontId="36" fillId="0" borderId="0" xfId="0" applyNumberFormat="1" applyFont="1" applyFill="1"/>
    <xf numFmtId="2" fontId="36" fillId="0" borderId="0" xfId="0" applyNumberFormat="1" applyFont="1" applyFill="1" applyBorder="1"/>
    <xf numFmtId="166" fontId="36" fillId="0" borderId="0" xfId="0" applyNumberFormat="1" applyFont="1" applyFill="1" applyBorder="1"/>
    <xf numFmtId="2" fontId="20" fillId="0" borderId="0" xfId="0" applyNumberFormat="1" applyFont="1" applyFill="1"/>
    <xf numFmtId="2" fontId="37" fillId="0" borderId="0" xfId="0" applyNumberFormat="1" applyFont="1" applyFill="1" applyBorder="1"/>
    <xf numFmtId="166" fontId="37" fillId="0" borderId="0" xfId="0" applyNumberFormat="1" applyFont="1" applyFill="1" applyBorder="1"/>
    <xf numFmtId="2" fontId="30" fillId="0" borderId="0" xfId="0" applyNumberFormat="1" applyFont="1" applyFill="1"/>
    <xf numFmtId="2" fontId="30" fillId="0" borderId="0" xfId="0" applyNumberFormat="1" applyFont="1" applyFill="1" applyBorder="1"/>
    <xf numFmtId="165" fontId="30" fillId="0" borderId="0" xfId="0" applyNumberFormat="1" applyFont="1" applyFill="1" applyBorder="1"/>
    <xf numFmtId="0" fontId="24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Шаблон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7"/>
  <sheetViews>
    <sheetView tabSelected="1" view="pageBreakPreview" zoomScale="75" zoomScaleNormal="70" zoomScaleSheetLayoutView="75" workbookViewId="0">
      <selection activeCell="U3" sqref="U3"/>
    </sheetView>
  </sheetViews>
  <sheetFormatPr defaultRowHeight="14.25" customHeight="1" x14ac:dyDescent="0.25"/>
  <cols>
    <col min="1" max="1" width="0.7109375" style="1" customWidth="1"/>
    <col min="2" max="2" width="10.140625" style="1" customWidth="1"/>
    <col min="3" max="3" width="6.140625" style="1" customWidth="1"/>
    <col min="4" max="4" width="6.28515625" style="1" customWidth="1"/>
    <col min="5" max="6" width="8.7109375" style="1" customWidth="1"/>
    <col min="7" max="7" width="10" style="1" customWidth="1"/>
    <col min="8" max="8" width="8.7109375" style="1" customWidth="1"/>
    <col min="9" max="9" width="8.7109375" style="1" hidden="1" customWidth="1"/>
    <col min="10" max="10" width="6.140625" style="1" customWidth="1"/>
    <col min="11" max="12" width="8.7109375" style="1" customWidth="1"/>
    <col min="13" max="13" width="10" style="1" customWidth="1"/>
    <col min="14" max="14" width="8.7109375" style="1" customWidth="1"/>
    <col min="15" max="15" width="8.7109375" style="1" hidden="1" customWidth="1"/>
    <col min="16" max="16" width="8.7109375" style="1" customWidth="1"/>
    <col min="17" max="17" width="9.85546875" style="1" customWidth="1"/>
    <col min="18" max="20" width="8.7109375" style="1" customWidth="1"/>
    <col min="21" max="21" width="9.7109375" style="1" customWidth="1"/>
    <col min="22" max="256" width="8.7109375" style="1" customWidth="1"/>
    <col min="257" max="16384" width="9.140625" style="1"/>
  </cols>
  <sheetData>
    <row r="1" spans="1:22" ht="15" customHeight="1" x14ac:dyDescent="0.25">
      <c r="A1" s="2"/>
      <c r="B1" s="3"/>
      <c r="C1" s="2"/>
      <c r="E1" s="4"/>
      <c r="G1" s="5"/>
      <c r="H1" s="5"/>
      <c r="I1" s="5"/>
      <c r="J1" s="5"/>
      <c r="K1" s="5"/>
      <c r="L1" s="5"/>
      <c r="M1" s="5"/>
      <c r="N1" s="5"/>
      <c r="O1" s="4"/>
      <c r="R1" s="2"/>
      <c r="S1" s="2"/>
      <c r="T1" s="6"/>
      <c r="U1" s="7" t="s">
        <v>0</v>
      </c>
      <c r="V1" s="6"/>
    </row>
    <row r="2" spans="1:22" ht="18.75" customHeight="1" x14ac:dyDescent="0.3">
      <c r="A2" s="2"/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8"/>
      <c r="R2" s="8"/>
      <c r="S2" s="2"/>
      <c r="T2" s="6"/>
      <c r="U2" s="9" t="s">
        <v>2</v>
      </c>
      <c r="V2" s="6"/>
    </row>
    <row r="3" spans="1:22" ht="18" customHeight="1" x14ac:dyDescent="0.3">
      <c r="B3" s="10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2"/>
      <c r="R3" s="2"/>
      <c r="S3" s="2"/>
      <c r="T3" s="6"/>
      <c r="U3" s="11" t="s">
        <v>4</v>
      </c>
      <c r="V3" s="6"/>
    </row>
    <row r="4" spans="1:22" ht="18" customHeight="1" x14ac:dyDescent="0.3">
      <c r="B4" s="12" t="s">
        <v>5</v>
      </c>
      <c r="C4" s="13"/>
      <c r="D4" s="14" t="s">
        <v>6</v>
      </c>
      <c r="N4" s="2"/>
      <c r="O4" s="2"/>
      <c r="Q4" s="13"/>
      <c r="R4" s="2"/>
      <c r="S4" s="2"/>
      <c r="U4" s="11" t="s">
        <v>7</v>
      </c>
    </row>
    <row r="5" spans="1:22" ht="18" customHeight="1" x14ac:dyDescent="0.3">
      <c r="B5" s="12" t="s">
        <v>8</v>
      </c>
      <c r="D5" s="14" t="s">
        <v>9</v>
      </c>
      <c r="E5" s="2"/>
      <c r="H5" s="15"/>
      <c r="I5" s="15"/>
      <c r="J5" s="15"/>
      <c r="K5" s="15"/>
      <c r="M5" s="15"/>
      <c r="N5" s="15"/>
      <c r="O5" s="15"/>
      <c r="P5" s="15"/>
      <c r="U5" s="7" t="s">
        <v>10</v>
      </c>
    </row>
    <row r="6" spans="1:22" ht="20.25" customHeight="1" x14ac:dyDescent="0.25">
      <c r="B6" s="16" t="s">
        <v>11</v>
      </c>
      <c r="C6" s="13"/>
      <c r="F6" s="1" t="s">
        <v>12</v>
      </c>
      <c r="Q6" s="17"/>
      <c r="R6" s="17"/>
      <c r="S6" s="17"/>
      <c r="U6" s="18" t="s">
        <v>13</v>
      </c>
    </row>
    <row r="7" spans="1:22" s="19" customFormat="1" ht="18.75" customHeight="1" x14ac:dyDescent="0.3">
      <c r="B7" s="19" t="s">
        <v>14</v>
      </c>
      <c r="C7" s="20"/>
      <c r="L7" s="21"/>
      <c r="Q7" s="22"/>
      <c r="R7" s="22"/>
      <c r="S7" s="22"/>
      <c r="U7" s="23" t="s">
        <v>15</v>
      </c>
    </row>
    <row r="8" spans="1:22" ht="15" customHeight="1" x14ac:dyDescent="0.25">
      <c r="B8" s="1" t="s">
        <v>16</v>
      </c>
      <c r="C8" s="2"/>
      <c r="E8" s="2"/>
      <c r="I8" s="2"/>
      <c r="J8" s="2"/>
      <c r="K8" s="1" t="s">
        <v>17</v>
      </c>
      <c r="N8" s="1" t="s">
        <v>18</v>
      </c>
      <c r="S8" s="2" t="s">
        <v>19</v>
      </c>
      <c r="T8" s="6"/>
      <c r="U8" s="6"/>
      <c r="V8" s="6"/>
    </row>
    <row r="9" spans="1:22" s="24" customFormat="1" ht="12" customHeight="1" x14ac:dyDescent="0.2">
      <c r="S9" s="25"/>
      <c r="T9" s="25"/>
      <c r="U9" s="25"/>
    </row>
    <row r="10" spans="1:22" ht="15" customHeight="1" x14ac:dyDescent="0.25">
      <c r="B10" s="19" t="s">
        <v>20</v>
      </c>
      <c r="C10" s="19"/>
      <c r="D10" s="19"/>
      <c r="E10" s="2" t="s">
        <v>21</v>
      </c>
      <c r="P10" s="2"/>
      <c r="S10" s="6"/>
      <c r="T10" s="6"/>
      <c r="U10" s="6"/>
    </row>
    <row r="11" spans="1:22" ht="15" customHeight="1" x14ac:dyDescent="0.25">
      <c r="B11" s="19" t="s">
        <v>22</v>
      </c>
      <c r="C11" s="19"/>
      <c r="D11" s="19"/>
      <c r="S11" s="6"/>
      <c r="T11" s="6"/>
      <c r="U11" s="6"/>
    </row>
    <row r="12" spans="1:22" ht="15" customHeight="1" x14ac:dyDescent="0.25">
      <c r="B12" s="19" t="s">
        <v>23</v>
      </c>
      <c r="C12" s="19"/>
      <c r="D12" s="19"/>
      <c r="S12" s="6"/>
      <c r="T12" s="6"/>
      <c r="U12" s="6"/>
    </row>
    <row r="13" spans="1:22" ht="15" customHeight="1" x14ac:dyDescent="0.25">
      <c r="B13" s="19" t="s">
        <v>24</v>
      </c>
      <c r="C13" s="19"/>
      <c r="D13" s="19"/>
      <c r="R13" s="6"/>
      <c r="S13" s="6"/>
      <c r="T13" s="6"/>
    </row>
    <row r="14" spans="1:22" ht="15" customHeight="1" x14ac:dyDescent="0.25">
      <c r="B14" s="19" t="s">
        <v>25</v>
      </c>
      <c r="C14" s="19"/>
      <c r="D14" s="19"/>
      <c r="R14" s="6"/>
      <c r="S14" s="6"/>
      <c r="T14" s="6"/>
    </row>
    <row r="15" spans="1:22" ht="15" customHeight="1" x14ac:dyDescent="0.25">
      <c r="B15" s="19" t="s">
        <v>26</v>
      </c>
      <c r="C15" s="19"/>
      <c r="D15" s="19"/>
      <c r="R15" s="6"/>
      <c r="S15" s="6"/>
      <c r="T15" s="6"/>
    </row>
    <row r="16" spans="1:22" ht="2.25" customHeight="1" x14ac:dyDescent="0.25">
      <c r="B16" s="19"/>
      <c r="C16" s="19"/>
      <c r="D16" s="19"/>
      <c r="R16" s="6"/>
      <c r="S16" s="6"/>
      <c r="T16" s="6"/>
    </row>
    <row r="17" spans="1:24" ht="2.25" customHeight="1" x14ac:dyDescent="0.25">
      <c r="B17" s="19"/>
      <c r="C17" s="19"/>
      <c r="D17" s="19"/>
      <c r="R17" s="6"/>
      <c r="S17" s="6"/>
      <c r="T17" s="6"/>
    </row>
    <row r="18" spans="1:24" ht="2.25" customHeight="1" x14ac:dyDescent="0.25">
      <c r="B18" s="26" t="s">
        <v>27</v>
      </c>
      <c r="C18" s="26">
        <v>0</v>
      </c>
      <c r="D18" s="19"/>
      <c r="R18" s="6"/>
      <c r="S18" s="6"/>
      <c r="T18" s="6"/>
    </row>
    <row r="19" spans="1:24" ht="2.25" customHeight="1" thickBot="1" x14ac:dyDescent="0.3">
      <c r="B19" s="19"/>
      <c r="C19" s="19"/>
      <c r="D19" s="19"/>
      <c r="R19" s="6"/>
      <c r="S19" s="6"/>
      <c r="T19" s="6"/>
    </row>
    <row r="20" spans="1:24" ht="15" customHeight="1" x14ac:dyDescent="0.25">
      <c r="B20" s="27"/>
      <c r="C20" s="28"/>
      <c r="D20" s="113" t="s">
        <v>28</v>
      </c>
      <c r="E20" s="114"/>
      <c r="F20" s="114"/>
      <c r="G20" s="114"/>
      <c r="H20" s="115"/>
      <c r="I20" s="29"/>
      <c r="J20" s="113" t="s">
        <v>29</v>
      </c>
      <c r="K20" s="114"/>
      <c r="L20" s="114"/>
      <c r="M20" s="114"/>
      <c r="N20" s="115"/>
      <c r="O20" s="29"/>
      <c r="P20" s="30"/>
      <c r="Q20" s="31"/>
      <c r="R20" s="29"/>
      <c r="S20" s="32"/>
      <c r="T20" s="33"/>
      <c r="U20" s="34"/>
    </row>
    <row r="21" spans="1:24" ht="15" customHeight="1" x14ac:dyDescent="0.25">
      <c r="A21" s="35"/>
      <c r="B21" s="36" t="s">
        <v>30</v>
      </c>
      <c r="C21" s="37" t="s">
        <v>31</v>
      </c>
      <c r="D21" s="38" t="s">
        <v>32</v>
      </c>
      <c r="E21" s="39" t="s">
        <v>33</v>
      </c>
      <c r="F21" s="40" t="s">
        <v>34</v>
      </c>
      <c r="G21" s="39" t="s">
        <v>35</v>
      </c>
      <c r="H21" s="41" t="s">
        <v>36</v>
      </c>
      <c r="I21" s="19"/>
      <c r="J21" s="38" t="s">
        <v>37</v>
      </c>
      <c r="K21" s="39" t="s">
        <v>38</v>
      </c>
      <c r="L21" s="40" t="s">
        <v>39</v>
      </c>
      <c r="M21" s="39" t="s">
        <v>40</v>
      </c>
      <c r="N21" s="41" t="s">
        <v>41</v>
      </c>
      <c r="O21" s="42"/>
      <c r="P21" s="38" t="s">
        <v>42</v>
      </c>
      <c r="Q21" s="43" t="s">
        <v>43</v>
      </c>
      <c r="R21" s="40" t="s">
        <v>44</v>
      </c>
      <c r="S21" s="44" t="s">
        <v>45</v>
      </c>
      <c r="T21" s="45" t="s">
        <v>46</v>
      </c>
      <c r="U21" s="46" t="s">
        <v>47</v>
      </c>
    </row>
    <row r="22" spans="1:24" ht="15.75" customHeight="1" thickBot="1" x14ac:dyDescent="0.3">
      <c r="B22" s="47"/>
      <c r="C22" s="48"/>
      <c r="D22" s="49" t="s">
        <v>48</v>
      </c>
      <c r="E22" s="50" t="s">
        <v>49</v>
      </c>
      <c r="F22" s="51" t="s">
        <v>50</v>
      </c>
      <c r="G22" s="50" t="s">
        <v>51</v>
      </c>
      <c r="H22" s="52" t="s">
        <v>52</v>
      </c>
      <c r="I22" s="53" t="s">
        <v>53</v>
      </c>
      <c r="J22" s="49" t="s">
        <v>48</v>
      </c>
      <c r="K22" s="50" t="s">
        <v>49</v>
      </c>
      <c r="L22" s="51" t="s">
        <v>50</v>
      </c>
      <c r="M22" s="50" t="s">
        <v>51</v>
      </c>
      <c r="N22" s="52" t="s">
        <v>52</v>
      </c>
      <c r="O22" s="54" t="s">
        <v>54</v>
      </c>
      <c r="P22" s="49" t="s">
        <v>55</v>
      </c>
      <c r="Q22" s="55" t="s">
        <v>51</v>
      </c>
      <c r="R22" s="51" t="s">
        <v>51</v>
      </c>
      <c r="S22" s="50" t="s">
        <v>51</v>
      </c>
      <c r="T22" s="56" t="s">
        <v>51</v>
      </c>
      <c r="U22" s="57" t="s">
        <v>52</v>
      </c>
    </row>
    <row r="23" spans="1:24" ht="14.25" customHeight="1" x14ac:dyDescent="0.25">
      <c r="A23" s="58"/>
      <c r="B23" s="59" t="s">
        <v>56</v>
      </c>
      <c r="C23" s="60">
        <v>24</v>
      </c>
      <c r="D23" s="61" t="s">
        <v>57</v>
      </c>
      <c r="E23" s="62">
        <v>25.509269714355501</v>
      </c>
      <c r="F23" s="62">
        <v>5.7381334304809597</v>
      </c>
      <c r="G23" s="63">
        <v>0</v>
      </c>
      <c r="H23" s="64" t="s">
        <v>57</v>
      </c>
      <c r="I23" s="65"/>
      <c r="J23" s="66" t="s">
        <v>57</v>
      </c>
      <c r="K23" s="62">
        <v>25.318016052246101</v>
      </c>
      <c r="L23" s="62">
        <v>4.2598314285278303</v>
      </c>
      <c r="M23" s="63">
        <v>0</v>
      </c>
      <c r="N23" s="67" t="s">
        <v>57</v>
      </c>
      <c r="O23" s="68"/>
      <c r="P23" s="69">
        <f t="shared" ref="P23:P54" si="0">IF(OR(E23="",E23="-",K23="",K23="-"),"",E23-K23)</f>
        <v>0.19125366210939987</v>
      </c>
      <c r="Q23" s="70">
        <v>0</v>
      </c>
      <c r="R23" s="71" t="s">
        <v>57</v>
      </c>
      <c r="S23" s="62" t="s">
        <v>57</v>
      </c>
      <c r="T23" s="60" t="s">
        <v>57</v>
      </c>
      <c r="U23" s="72">
        <v>0</v>
      </c>
    </row>
    <row r="24" spans="1:24" ht="14.25" customHeight="1" x14ac:dyDescent="0.25">
      <c r="A24" s="17"/>
      <c r="B24" s="59" t="s">
        <v>58</v>
      </c>
      <c r="C24" s="60">
        <v>24</v>
      </c>
      <c r="D24" s="61" t="s">
        <v>57</v>
      </c>
      <c r="E24" s="62">
        <v>26.134986877441399</v>
      </c>
      <c r="F24" s="62">
        <v>5.7381334304809597</v>
      </c>
      <c r="G24" s="63">
        <v>0</v>
      </c>
      <c r="H24" s="64" t="s">
        <v>57</v>
      </c>
      <c r="I24" s="65"/>
      <c r="J24" s="66" t="s">
        <v>57</v>
      </c>
      <c r="K24" s="62">
        <v>25.9359130859375</v>
      </c>
      <c r="L24" s="62">
        <v>4.2598314285278303</v>
      </c>
      <c r="M24" s="63">
        <v>0</v>
      </c>
      <c r="N24" s="67" t="s">
        <v>57</v>
      </c>
      <c r="O24" s="68"/>
      <c r="P24" s="69">
        <f t="shared" si="0"/>
        <v>0.19907379150389914</v>
      </c>
      <c r="Q24" s="70">
        <v>0</v>
      </c>
      <c r="R24" s="71" t="s">
        <v>57</v>
      </c>
      <c r="S24" s="62" t="s">
        <v>57</v>
      </c>
      <c r="T24" s="60" t="s">
        <v>57</v>
      </c>
      <c r="U24" s="72">
        <v>0</v>
      </c>
    </row>
    <row r="25" spans="1:24" ht="14.25" customHeight="1" x14ac:dyDescent="0.25">
      <c r="A25" s="17"/>
      <c r="B25" s="59" t="s">
        <v>59</v>
      </c>
      <c r="C25" s="60">
        <v>24</v>
      </c>
      <c r="D25" s="61" t="s">
        <v>57</v>
      </c>
      <c r="E25" s="62">
        <v>26.197898864746101</v>
      </c>
      <c r="F25" s="62">
        <v>5.7381334304809597</v>
      </c>
      <c r="G25" s="63">
        <v>0</v>
      </c>
      <c r="H25" s="64" t="s">
        <v>57</v>
      </c>
      <c r="I25" s="65"/>
      <c r="J25" s="66" t="s">
        <v>57</v>
      </c>
      <c r="K25" s="62">
        <v>26.043846130371101</v>
      </c>
      <c r="L25" s="62">
        <v>4.2598314285278303</v>
      </c>
      <c r="M25" s="63">
        <v>0</v>
      </c>
      <c r="N25" s="67" t="s">
        <v>57</v>
      </c>
      <c r="O25" s="68"/>
      <c r="P25" s="69">
        <f t="shared" si="0"/>
        <v>0.154052734375</v>
      </c>
      <c r="Q25" s="70">
        <v>0</v>
      </c>
      <c r="R25" s="71" t="s">
        <v>57</v>
      </c>
      <c r="S25" s="62" t="s">
        <v>57</v>
      </c>
      <c r="T25" s="60" t="s">
        <v>57</v>
      </c>
      <c r="U25" s="72">
        <v>0</v>
      </c>
      <c r="V25" s="73"/>
      <c r="W25" s="17"/>
      <c r="X25" s="17"/>
    </row>
    <row r="26" spans="1:24" ht="14.25" customHeight="1" x14ac:dyDescent="0.25">
      <c r="A26" s="17"/>
      <c r="B26" s="59" t="s">
        <v>60</v>
      </c>
      <c r="C26" s="60">
        <v>24</v>
      </c>
      <c r="D26" s="61" t="s">
        <v>57</v>
      </c>
      <c r="E26" s="62">
        <v>55.935035705566399</v>
      </c>
      <c r="F26" s="62">
        <v>5.7381334304809597</v>
      </c>
      <c r="G26" s="63">
        <v>3.6146240234375</v>
      </c>
      <c r="H26" s="64" t="s">
        <v>57</v>
      </c>
      <c r="I26" s="65"/>
      <c r="J26" s="66" t="s">
        <v>57</v>
      </c>
      <c r="K26" s="62">
        <v>27.237716674804702</v>
      </c>
      <c r="L26" s="62">
        <v>4.2598314285278303</v>
      </c>
      <c r="M26" s="63">
        <v>3.6298828125</v>
      </c>
      <c r="N26" s="67" t="s">
        <v>57</v>
      </c>
      <c r="O26" s="68"/>
      <c r="P26" s="69">
        <f t="shared" si="0"/>
        <v>28.697319030761697</v>
      </c>
      <c r="Q26" s="70">
        <v>-1.52587890625E-2</v>
      </c>
      <c r="R26" s="71" t="s">
        <v>57</v>
      </c>
      <c r="S26" s="62" t="s">
        <v>57</v>
      </c>
      <c r="T26" s="60" t="s">
        <v>57</v>
      </c>
      <c r="U26" s="72">
        <v>0.103378295898438</v>
      </c>
      <c r="V26" s="73">
        <f t="shared" ref="V26:V53" si="1">(G26*E26-M26*K26)/1000</f>
        <v>0.10331440420355639</v>
      </c>
      <c r="W26" s="17">
        <f t="shared" ref="W26:W53" si="2">U26-V26</f>
        <v>6.3891694881607064E-5</v>
      </c>
      <c r="X26" s="17">
        <f t="shared" ref="X26:X53" si="3">(G26-M26)/M26*100</f>
        <v>-0.42036588646758133</v>
      </c>
    </row>
    <row r="27" spans="1:24" ht="14.25" customHeight="1" x14ac:dyDescent="0.25">
      <c r="A27" s="17"/>
      <c r="B27" s="59" t="s">
        <v>61</v>
      </c>
      <c r="C27" s="60">
        <v>24</v>
      </c>
      <c r="D27" s="61" t="s">
        <v>57</v>
      </c>
      <c r="E27" s="62">
        <v>58.433235168457003</v>
      </c>
      <c r="F27" s="62">
        <v>5.7381334304809597</v>
      </c>
      <c r="G27" s="63">
        <v>6.148193359375</v>
      </c>
      <c r="H27" s="64" t="s">
        <v>57</v>
      </c>
      <c r="I27" s="65"/>
      <c r="J27" s="66" t="s">
        <v>57</v>
      </c>
      <c r="K27" s="62">
        <v>28.047294616699201</v>
      </c>
      <c r="L27" s="62">
        <v>4.2598314285278303</v>
      </c>
      <c r="M27" s="63">
        <v>6.1669921875</v>
      </c>
      <c r="N27" s="67" t="s">
        <v>57</v>
      </c>
      <c r="O27" s="68"/>
      <c r="P27" s="69">
        <f t="shared" si="0"/>
        <v>30.385940551757802</v>
      </c>
      <c r="Q27" s="70">
        <v>-1.8798828125E-2</v>
      </c>
      <c r="R27" s="71" t="s">
        <v>57</v>
      </c>
      <c r="S27" s="62" t="s">
        <v>57</v>
      </c>
      <c r="T27" s="60" t="s">
        <v>57</v>
      </c>
      <c r="U27" s="72">
        <v>0.186317443847656</v>
      </c>
      <c r="V27" s="73">
        <f t="shared" si="1"/>
        <v>0.18629138164781028</v>
      </c>
      <c r="W27" s="17">
        <f t="shared" si="2"/>
        <v>2.6062199845716671E-5</v>
      </c>
      <c r="X27" s="17">
        <f t="shared" si="3"/>
        <v>-0.30482977038796516</v>
      </c>
    </row>
    <row r="28" spans="1:24" ht="14.25" customHeight="1" x14ac:dyDescent="0.25">
      <c r="A28" s="17"/>
      <c r="B28" s="59" t="s">
        <v>62</v>
      </c>
      <c r="C28" s="60">
        <v>24</v>
      </c>
      <c r="D28" s="61" t="s">
        <v>57</v>
      </c>
      <c r="E28" s="62">
        <v>55.5956420898438</v>
      </c>
      <c r="F28" s="62">
        <v>5.7381334304809597</v>
      </c>
      <c r="G28" s="63">
        <v>6.239013671875</v>
      </c>
      <c r="H28" s="64" t="s">
        <v>57</v>
      </c>
      <c r="I28" s="65"/>
      <c r="J28" s="66" t="s">
        <v>57</v>
      </c>
      <c r="K28" s="62">
        <v>27.589664459228501</v>
      </c>
      <c r="L28" s="62">
        <v>4.2598314285278303</v>
      </c>
      <c r="M28" s="63">
        <v>6.25732421875</v>
      </c>
      <c r="N28" s="67" t="s">
        <v>57</v>
      </c>
      <c r="O28" s="68"/>
      <c r="P28" s="69">
        <f t="shared" si="0"/>
        <v>28.005977630615298</v>
      </c>
      <c r="Q28" s="70">
        <v>-1.8310546875E-2</v>
      </c>
      <c r="R28" s="71" t="s">
        <v>57</v>
      </c>
      <c r="S28" s="62" t="s">
        <v>57</v>
      </c>
      <c r="T28" s="60" t="s">
        <v>57</v>
      </c>
      <c r="U28" s="72">
        <v>0.17426681518554701</v>
      </c>
      <c r="V28" s="73">
        <f t="shared" si="1"/>
        <v>0.17422449548728802</v>
      </c>
      <c r="W28" s="17">
        <f t="shared" si="2"/>
        <v>4.231969825899129E-5</v>
      </c>
      <c r="X28" s="17">
        <f t="shared" si="3"/>
        <v>-0.2926258291065158</v>
      </c>
    </row>
    <row r="29" spans="1:24" ht="14.25" customHeight="1" x14ac:dyDescent="0.25">
      <c r="A29" s="17"/>
      <c r="B29" s="59" t="s">
        <v>63</v>
      </c>
      <c r="C29" s="60">
        <v>24</v>
      </c>
      <c r="D29" s="61" t="s">
        <v>57</v>
      </c>
      <c r="E29" s="62">
        <v>54.149024963378899</v>
      </c>
      <c r="F29" s="62">
        <v>5.7381334304809597</v>
      </c>
      <c r="G29" s="63">
        <v>6.06494140625</v>
      </c>
      <c r="H29" s="64" t="s">
        <v>57</v>
      </c>
      <c r="I29" s="65"/>
      <c r="J29" s="66" t="s">
        <v>57</v>
      </c>
      <c r="K29" s="62">
        <v>27.069961547851602</v>
      </c>
      <c r="L29" s="62">
        <v>4.2598314285278303</v>
      </c>
      <c r="M29" s="63">
        <v>6.0965576171875</v>
      </c>
      <c r="N29" s="67" t="s">
        <v>57</v>
      </c>
      <c r="O29" s="68"/>
      <c r="P29" s="69">
        <f t="shared" si="0"/>
        <v>27.079063415527298</v>
      </c>
      <c r="Q29" s="70">
        <v>-3.16162109375E-2</v>
      </c>
      <c r="R29" s="71" t="s">
        <v>57</v>
      </c>
      <c r="S29" s="62" t="s">
        <v>57</v>
      </c>
      <c r="T29" s="60" t="s">
        <v>57</v>
      </c>
      <c r="U29" s="72">
        <v>0.16334915161132799</v>
      </c>
      <c r="V29" s="73">
        <f t="shared" si="1"/>
        <v>0.16337708333693415</v>
      </c>
      <c r="W29" s="17">
        <f t="shared" si="2"/>
        <v>-2.7931725606167301E-5</v>
      </c>
      <c r="X29" s="17">
        <f t="shared" si="3"/>
        <v>-0.51859119396111564</v>
      </c>
    </row>
    <row r="30" spans="1:24" ht="14.25" customHeight="1" x14ac:dyDescent="0.25">
      <c r="A30" s="17"/>
      <c r="B30" s="59" t="s">
        <v>64</v>
      </c>
      <c r="C30" s="60">
        <v>24</v>
      </c>
      <c r="D30" s="61" t="s">
        <v>57</v>
      </c>
      <c r="E30" s="62">
        <v>61.555908203125</v>
      </c>
      <c r="F30" s="62">
        <v>5.7381334304809597</v>
      </c>
      <c r="G30" s="63">
        <v>5.9254150390625</v>
      </c>
      <c r="H30" s="64" t="s">
        <v>57</v>
      </c>
      <c r="I30" s="65"/>
      <c r="J30" s="66" t="s">
        <v>57</v>
      </c>
      <c r="K30" s="62">
        <v>28.451499938964801</v>
      </c>
      <c r="L30" s="62">
        <v>4.2598314285278303</v>
      </c>
      <c r="M30" s="63">
        <v>5.9490966796875</v>
      </c>
      <c r="N30" s="67" t="s">
        <v>57</v>
      </c>
      <c r="O30" s="68"/>
      <c r="P30" s="69">
        <f t="shared" si="0"/>
        <v>33.104408264160199</v>
      </c>
      <c r="Q30" s="70">
        <v>-2.3681640625E-2</v>
      </c>
      <c r="R30" s="71" t="s">
        <v>57</v>
      </c>
      <c r="S30" s="62" t="s">
        <v>57</v>
      </c>
      <c r="T30" s="60" t="s">
        <v>57</v>
      </c>
      <c r="U30" s="72">
        <v>0.19550704956054701</v>
      </c>
      <c r="V30" s="73">
        <f t="shared" si="1"/>
        <v>0.19548358039092298</v>
      </c>
      <c r="W30" s="17">
        <f t="shared" si="2"/>
        <v>2.3469169624035224E-5</v>
      </c>
      <c r="X30" s="17">
        <f t="shared" si="3"/>
        <v>-0.39807120139530117</v>
      </c>
    </row>
    <row r="31" spans="1:24" ht="14.25" customHeight="1" x14ac:dyDescent="0.25">
      <c r="A31" s="17"/>
      <c r="B31" s="59" t="s">
        <v>65</v>
      </c>
      <c r="C31" s="60">
        <v>24</v>
      </c>
      <c r="D31" s="61" t="s">
        <v>57</v>
      </c>
      <c r="E31" s="62">
        <v>64.340446472167997</v>
      </c>
      <c r="F31" s="62">
        <v>5.7381334304809597</v>
      </c>
      <c r="G31" s="63">
        <v>5.8419189453125</v>
      </c>
      <c r="H31" s="64" t="s">
        <v>57</v>
      </c>
      <c r="I31" s="65"/>
      <c r="J31" s="66" t="s">
        <v>57</v>
      </c>
      <c r="K31" s="62">
        <v>29.037300109863299</v>
      </c>
      <c r="L31" s="62">
        <v>4.2598314285278303</v>
      </c>
      <c r="M31" s="63">
        <v>5.8592529296875</v>
      </c>
      <c r="N31" s="67" t="s">
        <v>57</v>
      </c>
      <c r="O31" s="68"/>
      <c r="P31" s="69">
        <f t="shared" si="0"/>
        <v>35.303146362304702</v>
      </c>
      <c r="Q31" s="70">
        <v>-1.7333984375E-2</v>
      </c>
      <c r="R31" s="71" t="s">
        <v>57</v>
      </c>
      <c r="S31" s="62" t="s">
        <v>57</v>
      </c>
      <c r="T31" s="60" t="s">
        <v>57</v>
      </c>
      <c r="U31" s="72">
        <v>0.20569229125976601</v>
      </c>
      <c r="V31" s="73">
        <f t="shared" si="1"/>
        <v>0.20573478745669133</v>
      </c>
      <c r="W31" s="17">
        <f t="shared" si="2"/>
        <v>-4.2496196925312368E-5</v>
      </c>
      <c r="X31" s="17">
        <f t="shared" si="3"/>
        <v>-0.29583949665618031</v>
      </c>
    </row>
    <row r="32" spans="1:24" ht="14.25" customHeight="1" x14ac:dyDescent="0.25">
      <c r="A32" s="17"/>
      <c r="B32" s="59" t="s">
        <v>66</v>
      </c>
      <c r="C32" s="60">
        <v>24</v>
      </c>
      <c r="D32" s="61" t="s">
        <v>57</v>
      </c>
      <c r="E32" s="62">
        <v>68.693702697753906</v>
      </c>
      <c r="F32" s="62">
        <v>5.7381334304809597</v>
      </c>
      <c r="G32" s="63">
        <v>5.6041259765625</v>
      </c>
      <c r="H32" s="64" t="s">
        <v>57</v>
      </c>
      <c r="I32" s="65"/>
      <c r="J32" s="66" t="s">
        <v>57</v>
      </c>
      <c r="K32" s="62">
        <v>29.2601509094238</v>
      </c>
      <c r="L32" s="62">
        <v>4.2598314285278303</v>
      </c>
      <c r="M32" s="63">
        <v>5.623291015625</v>
      </c>
      <c r="N32" s="67" t="s">
        <v>57</v>
      </c>
      <c r="O32" s="68"/>
      <c r="P32" s="69">
        <f t="shared" si="0"/>
        <v>39.433551788330107</v>
      </c>
      <c r="Q32" s="70">
        <v>-1.91650390625E-2</v>
      </c>
      <c r="R32" s="71" t="s">
        <v>57</v>
      </c>
      <c r="S32" s="62" t="s">
        <v>57</v>
      </c>
      <c r="T32" s="60" t="s">
        <v>57</v>
      </c>
      <c r="U32" s="72">
        <v>0.220382690429688</v>
      </c>
      <c r="V32" s="73">
        <f t="shared" si="1"/>
        <v>0.22042981998994965</v>
      </c>
      <c r="W32" s="17">
        <f t="shared" si="2"/>
        <v>-4.7129560261649495E-5</v>
      </c>
      <c r="X32" s="17">
        <f t="shared" si="3"/>
        <v>-0.34081535188642381</v>
      </c>
    </row>
    <row r="33" spans="1:24" ht="14.25" customHeight="1" x14ac:dyDescent="0.25">
      <c r="A33" s="17"/>
      <c r="B33" s="59" t="s">
        <v>67</v>
      </c>
      <c r="C33" s="60">
        <v>24</v>
      </c>
      <c r="D33" s="61" t="s">
        <v>57</v>
      </c>
      <c r="E33" s="62">
        <v>61.184249877929702</v>
      </c>
      <c r="F33" s="62">
        <v>5.7381334304809597</v>
      </c>
      <c r="G33" s="63">
        <v>5.7342529296875</v>
      </c>
      <c r="H33" s="64" t="s">
        <v>57</v>
      </c>
      <c r="I33" s="65"/>
      <c r="J33" s="66" t="s">
        <v>57</v>
      </c>
      <c r="K33" s="62">
        <v>28.2249565124512</v>
      </c>
      <c r="L33" s="62">
        <v>4.2598314285278303</v>
      </c>
      <c r="M33" s="63">
        <v>5.753662109375</v>
      </c>
      <c r="N33" s="67" t="s">
        <v>57</v>
      </c>
      <c r="O33" s="68"/>
      <c r="P33" s="69">
        <f t="shared" si="0"/>
        <v>32.959293365478501</v>
      </c>
      <c r="Q33" s="70">
        <v>-1.94091796875E-2</v>
      </c>
      <c r="R33" s="71" t="s">
        <v>57</v>
      </c>
      <c r="S33" s="62" t="s">
        <v>57</v>
      </c>
      <c r="T33" s="60" t="s">
        <v>57</v>
      </c>
      <c r="U33" s="72">
        <v>0.18842697143554701</v>
      </c>
      <c r="V33" s="73">
        <f t="shared" si="1"/>
        <v>0.18844910128880279</v>
      </c>
      <c r="W33" s="17">
        <f t="shared" si="2"/>
        <v>-2.2129853255781207E-5</v>
      </c>
      <c r="X33" s="17">
        <f t="shared" si="3"/>
        <v>-0.33733610557134974</v>
      </c>
    </row>
    <row r="34" spans="1:24" ht="14.25" customHeight="1" x14ac:dyDescent="0.25">
      <c r="A34" s="17"/>
      <c r="B34" s="59" t="s">
        <v>68</v>
      </c>
      <c r="C34" s="60">
        <v>24</v>
      </c>
      <c r="D34" s="61" t="s">
        <v>57</v>
      </c>
      <c r="E34" s="62">
        <v>50.943756103515597</v>
      </c>
      <c r="F34" s="62">
        <v>5.7381334304809597</v>
      </c>
      <c r="G34" s="63">
        <v>5.7152099609375</v>
      </c>
      <c r="H34" s="64" t="s">
        <v>57</v>
      </c>
      <c r="I34" s="65"/>
      <c r="J34" s="66" t="s">
        <v>57</v>
      </c>
      <c r="K34" s="62">
        <v>26.227165222168001</v>
      </c>
      <c r="L34" s="62">
        <v>4.2598314285278303</v>
      </c>
      <c r="M34" s="63">
        <v>5.7476806640625</v>
      </c>
      <c r="N34" s="67" t="s">
        <v>57</v>
      </c>
      <c r="O34" s="68"/>
      <c r="P34" s="69">
        <f t="shared" si="0"/>
        <v>24.716590881347596</v>
      </c>
      <c r="Q34" s="70">
        <v>-3.2470703125E-2</v>
      </c>
      <c r="R34" s="71" t="s">
        <v>57</v>
      </c>
      <c r="S34" s="62" t="s">
        <v>57</v>
      </c>
      <c r="T34" s="60" t="s">
        <v>57</v>
      </c>
      <c r="U34" s="72">
        <v>0.140609741210938</v>
      </c>
      <c r="V34" s="73">
        <f t="shared" si="1"/>
        <v>0.14040889190975542</v>
      </c>
      <c r="W34" s="17">
        <f t="shared" si="2"/>
        <v>2.0084930118258182E-4</v>
      </c>
      <c r="X34" s="17">
        <f t="shared" si="3"/>
        <v>-0.56493575448656685</v>
      </c>
    </row>
    <row r="35" spans="1:24" ht="14.25" customHeight="1" x14ac:dyDescent="0.25">
      <c r="A35" s="17"/>
      <c r="B35" s="59" t="s">
        <v>69</v>
      </c>
      <c r="C35" s="60">
        <v>24</v>
      </c>
      <c r="D35" s="61" t="s">
        <v>57</v>
      </c>
      <c r="E35" s="62">
        <v>44.052024841308601</v>
      </c>
      <c r="F35" s="62">
        <v>5.7381334304809597</v>
      </c>
      <c r="G35" s="63">
        <v>5.6832275390625</v>
      </c>
      <c r="H35" s="64" t="s">
        <v>57</v>
      </c>
      <c r="I35" s="65"/>
      <c r="J35" s="66" t="s">
        <v>57</v>
      </c>
      <c r="K35" s="62">
        <v>24.025840759277301</v>
      </c>
      <c r="L35" s="62">
        <v>4.2598314285278303</v>
      </c>
      <c r="M35" s="63">
        <v>5.712890625</v>
      </c>
      <c r="N35" s="67" t="s">
        <v>57</v>
      </c>
      <c r="O35" s="68"/>
      <c r="P35" s="69">
        <f t="shared" si="0"/>
        <v>20.0261840820313</v>
      </c>
      <c r="Q35" s="70">
        <v>-2.96630859375E-2</v>
      </c>
      <c r="R35" s="71" t="s">
        <v>57</v>
      </c>
      <c r="S35" s="62" t="s">
        <v>57</v>
      </c>
      <c r="T35" s="60" t="s">
        <v>57</v>
      </c>
      <c r="U35" s="72">
        <v>0.113204956054688</v>
      </c>
      <c r="V35" s="73">
        <f t="shared" si="1"/>
        <v>0.11310068029817222</v>
      </c>
      <c r="W35" s="17">
        <f t="shared" si="2"/>
        <v>1.0427575651578147E-4</v>
      </c>
      <c r="X35" s="17">
        <f t="shared" si="3"/>
        <v>-0.51923076923076927</v>
      </c>
    </row>
    <row r="36" spans="1:24" ht="14.25" customHeight="1" x14ac:dyDescent="0.25">
      <c r="A36" s="17"/>
      <c r="B36" s="59" t="s">
        <v>70</v>
      </c>
      <c r="C36" s="60">
        <v>24</v>
      </c>
      <c r="D36" s="61" t="s">
        <v>57</v>
      </c>
      <c r="E36" s="62">
        <v>45.472015380859403</v>
      </c>
      <c r="F36" s="62">
        <v>5.7381334304809597</v>
      </c>
      <c r="G36" s="63">
        <v>5.6397705078125</v>
      </c>
      <c r="H36" s="64" t="s">
        <v>57</v>
      </c>
      <c r="I36" s="65"/>
      <c r="J36" s="66" t="s">
        <v>57</v>
      </c>
      <c r="K36" s="62">
        <v>23.9128227233887</v>
      </c>
      <c r="L36" s="62">
        <v>4.2598314285278303</v>
      </c>
      <c r="M36" s="63">
        <v>5.662353515625</v>
      </c>
      <c r="N36" s="67" t="s">
        <v>57</v>
      </c>
      <c r="O36" s="68"/>
      <c r="P36" s="69">
        <f t="shared" si="0"/>
        <v>21.559192657470703</v>
      </c>
      <c r="Q36" s="70">
        <v>-2.25830078125E-2</v>
      </c>
      <c r="R36" s="71" t="s">
        <v>57</v>
      </c>
      <c r="S36" s="62" t="s">
        <v>57</v>
      </c>
      <c r="T36" s="60" t="s">
        <v>57</v>
      </c>
      <c r="U36" s="72">
        <v>0.121116638183594</v>
      </c>
      <c r="V36" s="73">
        <f t="shared" si="1"/>
        <v>0.12104887545946985</v>
      </c>
      <c r="W36" s="17">
        <f t="shared" si="2"/>
        <v>6.7762724124148521E-5</v>
      </c>
      <c r="X36" s="17">
        <f t="shared" si="3"/>
        <v>-0.39882723235458978</v>
      </c>
    </row>
    <row r="37" spans="1:24" ht="14.25" customHeight="1" x14ac:dyDescent="0.25">
      <c r="A37" s="17"/>
      <c r="B37" s="59" t="s">
        <v>71</v>
      </c>
      <c r="C37" s="60">
        <v>24</v>
      </c>
      <c r="D37" s="61" t="s">
        <v>57</v>
      </c>
      <c r="E37" s="62">
        <v>48.303596496582003</v>
      </c>
      <c r="F37" s="62">
        <v>5.7381334304809597</v>
      </c>
      <c r="G37" s="63">
        <v>5.6865234375</v>
      </c>
      <c r="H37" s="64" t="s">
        <v>57</v>
      </c>
      <c r="I37" s="65"/>
      <c r="J37" s="66" t="s">
        <v>57</v>
      </c>
      <c r="K37" s="62">
        <v>24.183032989501999</v>
      </c>
      <c r="L37" s="62">
        <v>4.2598314285278303</v>
      </c>
      <c r="M37" s="63">
        <v>5.708984375</v>
      </c>
      <c r="N37" s="67" t="s">
        <v>57</v>
      </c>
      <c r="O37" s="68"/>
      <c r="P37" s="69">
        <f t="shared" si="0"/>
        <v>24.120563507080004</v>
      </c>
      <c r="Q37" s="70">
        <v>-2.24609375E-2</v>
      </c>
      <c r="R37" s="71" t="s">
        <v>57</v>
      </c>
      <c r="S37" s="62" t="s">
        <v>57</v>
      </c>
      <c r="T37" s="60" t="s">
        <v>57</v>
      </c>
      <c r="U37" s="72">
        <v>0.136611938476563</v>
      </c>
      <c r="V37" s="73">
        <f t="shared" si="1"/>
        <v>0.13661897611617999</v>
      </c>
      <c r="W37" s="17">
        <f t="shared" si="2"/>
        <v>-7.0376396169857802E-6</v>
      </c>
      <c r="X37" s="17">
        <f t="shared" si="3"/>
        <v>-0.39343140608963395</v>
      </c>
    </row>
    <row r="38" spans="1:24" ht="14.25" customHeight="1" x14ac:dyDescent="0.25">
      <c r="A38" s="17"/>
      <c r="B38" s="59" t="s">
        <v>72</v>
      </c>
      <c r="C38" s="60">
        <v>24</v>
      </c>
      <c r="D38" s="61" t="s">
        <v>57</v>
      </c>
      <c r="E38" s="62">
        <v>51.909660339355497</v>
      </c>
      <c r="F38" s="62">
        <v>5.7381334304809597</v>
      </c>
      <c r="G38" s="63">
        <v>5.61865234375</v>
      </c>
      <c r="H38" s="64" t="s">
        <v>57</v>
      </c>
      <c r="I38" s="65"/>
      <c r="J38" s="66" t="s">
        <v>57</v>
      </c>
      <c r="K38" s="62">
        <v>24.968944549560501</v>
      </c>
      <c r="L38" s="62">
        <v>4.2598314285278303</v>
      </c>
      <c r="M38" s="63">
        <v>5.6376953125</v>
      </c>
      <c r="N38" s="67" t="s">
        <v>57</v>
      </c>
      <c r="O38" s="68"/>
      <c r="P38" s="69">
        <f t="shared" si="0"/>
        <v>26.940715789794996</v>
      </c>
      <c r="Q38" s="70">
        <v>-1.904296875E-2</v>
      </c>
      <c r="R38" s="71" t="s">
        <v>57</v>
      </c>
      <c r="S38" s="62" t="s">
        <v>57</v>
      </c>
      <c r="T38" s="60" t="s">
        <v>57</v>
      </c>
      <c r="U38" s="72">
        <v>0.15089035034179701</v>
      </c>
      <c r="V38" s="73">
        <f t="shared" si="1"/>
        <v>0.15089503308385654</v>
      </c>
      <c r="W38" s="17">
        <f t="shared" si="2"/>
        <v>-4.6827420595307867E-6</v>
      </c>
      <c r="X38" s="17">
        <f t="shared" si="3"/>
        <v>-0.33777931751255846</v>
      </c>
    </row>
    <row r="39" spans="1:24" ht="14.25" customHeight="1" x14ac:dyDescent="0.25">
      <c r="A39" s="17"/>
      <c r="B39" s="59" t="s">
        <v>73</v>
      </c>
      <c r="C39" s="60">
        <v>24</v>
      </c>
      <c r="D39" s="61" t="s">
        <v>57</v>
      </c>
      <c r="E39" s="62">
        <v>50.925987243652301</v>
      </c>
      <c r="F39" s="62">
        <v>5.7381334304809597</v>
      </c>
      <c r="G39" s="63">
        <v>5.6298828125</v>
      </c>
      <c r="H39" s="64" t="s">
        <v>57</v>
      </c>
      <c r="I39" s="65"/>
      <c r="J39" s="66" t="s">
        <v>57</v>
      </c>
      <c r="K39" s="62">
        <v>24.6528205871582</v>
      </c>
      <c r="L39" s="62">
        <v>4.2598314285278303</v>
      </c>
      <c r="M39" s="63">
        <v>5.649658203125</v>
      </c>
      <c r="N39" s="67" t="s">
        <v>57</v>
      </c>
      <c r="O39" s="68"/>
      <c r="P39" s="69">
        <f t="shared" si="0"/>
        <v>26.273166656494102</v>
      </c>
      <c r="Q39" s="70">
        <v>-1.9775390625E-2</v>
      </c>
      <c r="R39" s="71" t="s">
        <v>57</v>
      </c>
      <c r="S39" s="62" t="s">
        <v>57</v>
      </c>
      <c r="T39" s="60" t="s">
        <v>57</v>
      </c>
      <c r="U39" s="72">
        <v>0.147384643554688</v>
      </c>
      <c r="V39" s="73">
        <f t="shared" si="1"/>
        <v>0.14742733023222515</v>
      </c>
      <c r="W39" s="17">
        <f t="shared" si="2"/>
        <v>-4.2686677537151496E-5</v>
      </c>
      <c r="X39" s="17">
        <f t="shared" si="3"/>
        <v>-0.35002808867378249</v>
      </c>
    </row>
    <row r="40" spans="1:24" ht="14.25" customHeight="1" x14ac:dyDescent="0.25">
      <c r="A40" s="17"/>
      <c r="B40" s="59" t="s">
        <v>74</v>
      </c>
      <c r="C40" s="60">
        <v>24</v>
      </c>
      <c r="D40" s="61" t="s">
        <v>57</v>
      </c>
      <c r="E40" s="62">
        <v>50.4307250976563</v>
      </c>
      <c r="F40" s="62">
        <v>5.7381334304809597</v>
      </c>
      <c r="G40" s="63">
        <v>5.5936279296875</v>
      </c>
      <c r="H40" s="64" t="s">
        <v>57</v>
      </c>
      <c r="I40" s="65"/>
      <c r="J40" s="66" t="s">
        <v>57</v>
      </c>
      <c r="K40" s="62">
        <v>24.7247428894043</v>
      </c>
      <c r="L40" s="62">
        <v>4.2598314285278303</v>
      </c>
      <c r="M40" s="63">
        <v>5.6158447265625</v>
      </c>
      <c r="N40" s="67" t="s">
        <v>57</v>
      </c>
      <c r="O40" s="68"/>
      <c r="P40" s="69">
        <f t="shared" si="0"/>
        <v>25.705982208251999</v>
      </c>
      <c r="Q40" s="70">
        <v>-2.2216796875E-2</v>
      </c>
      <c r="R40" s="71" t="s">
        <v>57</v>
      </c>
      <c r="S40" s="62" t="s">
        <v>57</v>
      </c>
      <c r="T40" s="60" t="s">
        <v>57</v>
      </c>
      <c r="U40" s="72">
        <v>0.14324569702148399</v>
      </c>
      <c r="V40" s="73">
        <f t="shared" si="1"/>
        <v>0.14324039544956785</v>
      </c>
      <c r="W40" s="17">
        <f t="shared" si="2"/>
        <v>5.3015719161386698E-6</v>
      </c>
      <c r="X40" s="17">
        <f t="shared" si="3"/>
        <v>-0.39560917291598741</v>
      </c>
    </row>
    <row r="41" spans="1:24" ht="14.25" customHeight="1" x14ac:dyDescent="0.25">
      <c r="A41" s="17"/>
      <c r="B41" s="59" t="s">
        <v>75</v>
      </c>
      <c r="C41" s="60">
        <v>24</v>
      </c>
      <c r="D41" s="61" t="s">
        <v>57</v>
      </c>
      <c r="E41" s="62">
        <v>47.646324157714801</v>
      </c>
      <c r="F41" s="62">
        <v>5.7381334304809597</v>
      </c>
      <c r="G41" s="63">
        <v>5.5672607421875</v>
      </c>
      <c r="H41" s="64" t="s">
        <v>57</v>
      </c>
      <c r="I41" s="65"/>
      <c r="J41" s="66" t="s">
        <v>57</v>
      </c>
      <c r="K41" s="62">
        <v>24.131881713867202</v>
      </c>
      <c r="L41" s="62">
        <v>4.2598314285278303</v>
      </c>
      <c r="M41" s="63">
        <v>5.5894775390625</v>
      </c>
      <c r="N41" s="67" t="s">
        <v>57</v>
      </c>
      <c r="O41" s="68"/>
      <c r="P41" s="69">
        <f t="shared" si="0"/>
        <v>23.514442443847599</v>
      </c>
      <c r="Q41" s="70">
        <v>-2.2216796875E-2</v>
      </c>
      <c r="R41" s="71" t="s">
        <v>57</v>
      </c>
      <c r="S41" s="62" t="s">
        <v>57</v>
      </c>
      <c r="T41" s="60" t="s">
        <v>57</v>
      </c>
      <c r="U41" s="72">
        <v>0.1304931640625</v>
      </c>
      <c r="V41" s="73">
        <f t="shared" si="1"/>
        <v>0.13037489917781173</v>
      </c>
      <c r="W41" s="17">
        <f t="shared" si="2"/>
        <v>1.182648846882739E-4</v>
      </c>
      <c r="X41" s="17">
        <f t="shared" si="3"/>
        <v>-0.39747537618205242</v>
      </c>
    </row>
    <row r="42" spans="1:24" ht="14.25" customHeight="1" x14ac:dyDescent="0.25">
      <c r="A42" s="17"/>
      <c r="B42" s="59" t="s">
        <v>76</v>
      </c>
      <c r="C42" s="60">
        <v>24</v>
      </c>
      <c r="D42" s="61" t="s">
        <v>57</v>
      </c>
      <c r="E42" s="62">
        <v>51.875083923339801</v>
      </c>
      <c r="F42" s="62">
        <v>5.7381334304809597</v>
      </c>
      <c r="G42" s="63">
        <v>5.572509765625</v>
      </c>
      <c r="H42" s="64" t="s">
        <v>57</v>
      </c>
      <c r="I42" s="65"/>
      <c r="J42" s="66" t="s">
        <v>57</v>
      </c>
      <c r="K42" s="62">
        <v>24.963752746581999</v>
      </c>
      <c r="L42" s="62">
        <v>4.2598314285278303</v>
      </c>
      <c r="M42" s="63">
        <v>5.59814453125</v>
      </c>
      <c r="N42" s="67" t="s">
        <v>57</v>
      </c>
      <c r="O42" s="68"/>
      <c r="P42" s="69">
        <f t="shared" si="0"/>
        <v>26.911331176757802</v>
      </c>
      <c r="Q42" s="70">
        <v>-2.5634765625E-2</v>
      </c>
      <c r="R42" s="71" t="s">
        <v>57</v>
      </c>
      <c r="S42" s="62" t="s">
        <v>57</v>
      </c>
      <c r="T42" s="60" t="s">
        <v>57</v>
      </c>
      <c r="U42" s="72">
        <v>0.149284362792969</v>
      </c>
      <c r="V42" s="73">
        <f t="shared" si="1"/>
        <v>0.14932371583767229</v>
      </c>
      <c r="W42" s="17">
        <f t="shared" si="2"/>
        <v>-3.9353044703288598E-5</v>
      </c>
      <c r="X42" s="17">
        <f t="shared" si="3"/>
        <v>-0.45791539467945924</v>
      </c>
    </row>
    <row r="43" spans="1:24" ht="14.25" customHeight="1" x14ac:dyDescent="0.25">
      <c r="A43" s="17"/>
      <c r="B43" s="59" t="s">
        <v>77</v>
      </c>
      <c r="C43" s="60">
        <v>24</v>
      </c>
      <c r="D43" s="61" t="s">
        <v>57</v>
      </c>
      <c r="E43" s="62">
        <v>50.4615478515625</v>
      </c>
      <c r="F43" s="62">
        <v>5.7381334304809597</v>
      </c>
      <c r="G43" s="63">
        <v>5.621337890625</v>
      </c>
      <c r="H43" s="64" t="s">
        <v>57</v>
      </c>
      <c r="I43" s="65"/>
      <c r="J43" s="66" t="s">
        <v>57</v>
      </c>
      <c r="K43" s="62">
        <v>24.622566223144499</v>
      </c>
      <c r="L43" s="62">
        <v>4.2598314285278303</v>
      </c>
      <c r="M43" s="63">
        <v>5.64306640625</v>
      </c>
      <c r="N43" s="67" t="s">
        <v>57</v>
      </c>
      <c r="O43" s="68"/>
      <c r="P43" s="69">
        <f t="shared" si="0"/>
        <v>25.838981628418001</v>
      </c>
      <c r="Q43" s="70">
        <v>-2.1728515625E-2</v>
      </c>
      <c r="R43" s="71" t="s">
        <v>57</v>
      </c>
      <c r="S43" s="62" t="s">
        <v>57</v>
      </c>
      <c r="T43" s="60" t="s">
        <v>57</v>
      </c>
      <c r="U43" s="72">
        <v>0.14474105834960899</v>
      </c>
      <c r="V43" s="73">
        <f t="shared" si="1"/>
        <v>0.14471463466808218</v>
      </c>
      <c r="W43" s="17">
        <f t="shared" si="2"/>
        <v>2.6423681526804854E-5</v>
      </c>
      <c r="X43" s="17">
        <f t="shared" si="3"/>
        <v>-0.38504802284329842</v>
      </c>
    </row>
    <row r="44" spans="1:24" ht="14.25" customHeight="1" x14ac:dyDescent="0.25">
      <c r="A44" s="17"/>
      <c r="B44" s="59" t="s">
        <v>78</v>
      </c>
      <c r="C44" s="60">
        <v>24</v>
      </c>
      <c r="D44" s="61" t="s">
        <v>57</v>
      </c>
      <c r="E44" s="62">
        <v>53.397254943847699</v>
      </c>
      <c r="F44" s="62">
        <v>5.7381334304809597</v>
      </c>
      <c r="G44" s="63">
        <v>5.583984375</v>
      </c>
      <c r="H44" s="64" t="s">
        <v>57</v>
      </c>
      <c r="I44" s="65"/>
      <c r="J44" s="66" t="s">
        <v>57</v>
      </c>
      <c r="K44" s="62">
        <v>24.971092224121101</v>
      </c>
      <c r="L44" s="62">
        <v>4.2598314285278303</v>
      </c>
      <c r="M44" s="63">
        <v>5.6044921875</v>
      </c>
      <c r="N44" s="67" t="s">
        <v>57</v>
      </c>
      <c r="O44" s="68"/>
      <c r="P44" s="69">
        <f t="shared" si="0"/>
        <v>28.426162719726598</v>
      </c>
      <c r="Q44" s="70">
        <v>-2.05078125E-2</v>
      </c>
      <c r="R44" s="71" t="s">
        <v>57</v>
      </c>
      <c r="S44" s="62" t="s">
        <v>57</v>
      </c>
      <c r="T44" s="60" t="s">
        <v>57</v>
      </c>
      <c r="U44" s="72">
        <v>0.158218383789063</v>
      </c>
      <c r="V44" s="73">
        <f t="shared" si="1"/>
        <v>0.15821914599090833</v>
      </c>
      <c r="W44" s="17">
        <f t="shared" si="2"/>
        <v>-7.6220184533348778E-7</v>
      </c>
      <c r="X44" s="17">
        <f t="shared" si="3"/>
        <v>-0.36591740721380034</v>
      </c>
    </row>
    <row r="45" spans="1:24" ht="14.25" customHeight="1" x14ac:dyDescent="0.25">
      <c r="A45" s="17"/>
      <c r="B45" s="59" t="s">
        <v>79</v>
      </c>
      <c r="C45" s="60">
        <v>24</v>
      </c>
      <c r="D45" s="61" t="s">
        <v>57</v>
      </c>
      <c r="E45" s="62">
        <v>52.975555419921903</v>
      </c>
      <c r="F45" s="62">
        <v>5.7381334304809597</v>
      </c>
      <c r="G45" s="63">
        <v>5.5693359375</v>
      </c>
      <c r="H45" s="64" t="s">
        <v>57</v>
      </c>
      <c r="I45" s="65"/>
      <c r="J45" s="66" t="s">
        <v>57</v>
      </c>
      <c r="K45" s="62">
        <v>24.846420288085898</v>
      </c>
      <c r="L45" s="62">
        <v>4.2598314285278303</v>
      </c>
      <c r="M45" s="63">
        <v>5.5921630859375</v>
      </c>
      <c r="N45" s="67" t="s">
        <v>57</v>
      </c>
      <c r="O45" s="68"/>
      <c r="P45" s="69">
        <f t="shared" si="0"/>
        <v>28.129135131836005</v>
      </c>
      <c r="Q45" s="70">
        <v>-2.28271484375E-2</v>
      </c>
      <c r="R45" s="71" t="s">
        <v>57</v>
      </c>
      <c r="S45" s="62" t="s">
        <v>57</v>
      </c>
      <c r="T45" s="60" t="s">
        <v>57</v>
      </c>
      <c r="U45" s="72">
        <v>0.156051635742188</v>
      </c>
      <c r="V45" s="73">
        <f t="shared" si="1"/>
        <v>0.15609343025647143</v>
      </c>
      <c r="W45" s="17">
        <f t="shared" si="2"/>
        <v>-4.179451428343306E-5</v>
      </c>
      <c r="X45" s="17">
        <f t="shared" si="3"/>
        <v>-0.40819890419331606</v>
      </c>
    </row>
    <row r="46" spans="1:24" ht="14.25" customHeight="1" x14ac:dyDescent="0.25">
      <c r="A46" s="17"/>
      <c r="B46" s="59" t="s">
        <v>80</v>
      </c>
      <c r="C46" s="60">
        <v>24</v>
      </c>
      <c r="D46" s="61" t="s">
        <v>57</v>
      </c>
      <c r="E46" s="62">
        <v>51.520645141601598</v>
      </c>
      <c r="F46" s="62">
        <v>5.7381334304809597</v>
      </c>
      <c r="G46" s="63">
        <v>5.6063232421875</v>
      </c>
      <c r="H46" s="64" t="s">
        <v>57</v>
      </c>
      <c r="I46" s="65"/>
      <c r="J46" s="66" t="s">
        <v>57</v>
      </c>
      <c r="K46" s="62">
        <v>24.716670989990199</v>
      </c>
      <c r="L46" s="62">
        <v>4.2598314285278303</v>
      </c>
      <c r="M46" s="63">
        <v>5.6280517578125</v>
      </c>
      <c r="N46" s="67" t="s">
        <v>57</v>
      </c>
      <c r="O46" s="68"/>
      <c r="P46" s="69">
        <f t="shared" si="0"/>
        <v>26.803974151611399</v>
      </c>
      <c r="Q46" s="70">
        <v>-2.1728515625E-2</v>
      </c>
      <c r="R46" s="71" t="s">
        <v>57</v>
      </c>
      <c r="S46" s="62" t="s">
        <v>57</v>
      </c>
      <c r="T46" s="60" t="s">
        <v>57</v>
      </c>
      <c r="U46" s="72">
        <v>0.149810791015625</v>
      </c>
      <c r="V46" s="73">
        <f t="shared" si="1"/>
        <v>0.149734686697368</v>
      </c>
      <c r="W46" s="17">
        <f t="shared" si="2"/>
        <v>7.6104318256997594E-5</v>
      </c>
      <c r="X46" s="17">
        <f t="shared" si="3"/>
        <v>-0.38607526298666089</v>
      </c>
    </row>
    <row r="47" spans="1:24" ht="14.25" customHeight="1" x14ac:dyDescent="0.25">
      <c r="A47" s="17"/>
      <c r="B47" s="59" t="s">
        <v>81</v>
      </c>
      <c r="C47" s="60">
        <v>24</v>
      </c>
      <c r="D47" s="61" t="s">
        <v>57</v>
      </c>
      <c r="E47" s="62">
        <v>51.070732116699197</v>
      </c>
      <c r="F47" s="62">
        <v>5.7381334304809597</v>
      </c>
      <c r="G47" s="63">
        <v>5.6256103515625</v>
      </c>
      <c r="H47" s="64" t="s">
        <v>57</v>
      </c>
      <c r="I47" s="65"/>
      <c r="J47" s="66" t="s">
        <v>57</v>
      </c>
      <c r="K47" s="62">
        <v>24.619319915771499</v>
      </c>
      <c r="L47" s="62">
        <v>4.2598314285278303</v>
      </c>
      <c r="M47" s="63">
        <v>5.6505126953125</v>
      </c>
      <c r="N47" s="67" t="s">
        <v>57</v>
      </c>
      <c r="O47" s="68"/>
      <c r="P47" s="69">
        <f t="shared" si="0"/>
        <v>26.451412200927699</v>
      </c>
      <c r="Q47" s="70">
        <v>-2.490234375E-2</v>
      </c>
      <c r="R47" s="71" t="s">
        <v>57</v>
      </c>
      <c r="S47" s="62" t="s">
        <v>57</v>
      </c>
      <c r="T47" s="60" t="s">
        <v>57</v>
      </c>
      <c r="U47" s="72">
        <v>0.14818954467773399</v>
      </c>
      <c r="V47" s="73">
        <f t="shared" si="1"/>
        <v>0.14819225952355172</v>
      </c>
      <c r="W47" s="17">
        <f t="shared" si="2"/>
        <v>-2.7148458177361778E-6</v>
      </c>
      <c r="X47" s="17">
        <f t="shared" si="3"/>
        <v>-0.44070945581023574</v>
      </c>
    </row>
    <row r="48" spans="1:24" ht="14.25" customHeight="1" x14ac:dyDescent="0.25">
      <c r="A48" s="17"/>
      <c r="B48" s="59" t="s">
        <v>82</v>
      </c>
      <c r="C48" s="60">
        <v>24</v>
      </c>
      <c r="D48" s="61" t="s">
        <v>57</v>
      </c>
      <c r="E48" s="62">
        <v>48.99951171875</v>
      </c>
      <c r="F48" s="62">
        <v>5.7381334304809597</v>
      </c>
      <c r="G48" s="63">
        <v>5.67431640625</v>
      </c>
      <c r="H48" s="64" t="s">
        <v>57</v>
      </c>
      <c r="I48" s="65"/>
      <c r="J48" s="66" t="s">
        <v>57</v>
      </c>
      <c r="K48" s="62">
        <v>24.392021179199201</v>
      </c>
      <c r="L48" s="62">
        <v>4.2598314285278303</v>
      </c>
      <c r="M48" s="63">
        <v>5.69873046875</v>
      </c>
      <c r="N48" s="67" t="s">
        <v>57</v>
      </c>
      <c r="O48" s="68"/>
      <c r="P48" s="69">
        <f t="shared" si="0"/>
        <v>24.607490539550799</v>
      </c>
      <c r="Q48" s="70">
        <v>-2.44140625E-2</v>
      </c>
      <c r="R48" s="71" t="s">
        <v>57</v>
      </c>
      <c r="S48" s="62" t="s">
        <v>57</v>
      </c>
      <c r="T48" s="60" t="s">
        <v>57</v>
      </c>
      <c r="U48" s="72">
        <v>0.13913345336914101</v>
      </c>
      <c r="V48" s="73">
        <f t="shared" si="1"/>
        <v>0.13903517895564449</v>
      </c>
      <c r="W48" s="17">
        <f t="shared" si="2"/>
        <v>9.8274413496524105E-5</v>
      </c>
      <c r="X48" s="17">
        <f t="shared" si="3"/>
        <v>-0.42841230400137092</v>
      </c>
    </row>
    <row r="49" spans="1:24" ht="14.25" customHeight="1" x14ac:dyDescent="0.25">
      <c r="A49" s="17"/>
      <c r="B49" s="59" t="s">
        <v>83</v>
      </c>
      <c r="C49" s="60">
        <v>24</v>
      </c>
      <c r="D49" s="61" t="s">
        <v>57</v>
      </c>
      <c r="E49" s="62">
        <v>52.223304748535199</v>
      </c>
      <c r="F49" s="62">
        <v>5.7381334304809597</v>
      </c>
      <c r="G49" s="63">
        <v>5.744384765625</v>
      </c>
      <c r="H49" s="64" t="s">
        <v>57</v>
      </c>
      <c r="I49" s="65"/>
      <c r="J49" s="66" t="s">
        <v>57</v>
      </c>
      <c r="K49" s="62">
        <v>24.982650756835898</v>
      </c>
      <c r="L49" s="62">
        <v>4.2598314285278303</v>
      </c>
      <c r="M49" s="63">
        <v>5.76806640625</v>
      </c>
      <c r="N49" s="67" t="s">
        <v>57</v>
      </c>
      <c r="O49" s="68"/>
      <c r="P49" s="69">
        <f t="shared" si="0"/>
        <v>27.2406539916993</v>
      </c>
      <c r="Q49" s="70">
        <v>-2.3681640625E-2</v>
      </c>
      <c r="R49" s="71" t="s">
        <v>57</v>
      </c>
      <c r="S49" s="62" t="s">
        <v>57</v>
      </c>
      <c r="T49" s="60" t="s">
        <v>57</v>
      </c>
      <c r="U49" s="72">
        <v>0.155937194824219</v>
      </c>
      <c r="V49" s="73">
        <f t="shared" si="1"/>
        <v>0.15588916763849603</v>
      </c>
      <c r="W49" s="17">
        <f t="shared" si="2"/>
        <v>4.8027185722970822E-5</v>
      </c>
      <c r="X49" s="17">
        <f t="shared" si="3"/>
        <v>-0.4105646321848811</v>
      </c>
    </row>
    <row r="50" spans="1:24" ht="14.25" customHeight="1" x14ac:dyDescent="0.25">
      <c r="A50" s="17"/>
      <c r="B50" s="59" t="s">
        <v>84</v>
      </c>
      <c r="C50" s="60">
        <v>24</v>
      </c>
      <c r="D50" s="61" t="s">
        <v>57</v>
      </c>
      <c r="E50" s="62">
        <v>54.315872192382798</v>
      </c>
      <c r="F50" s="62">
        <v>5.7381334304809597</v>
      </c>
      <c r="G50" s="63">
        <v>5.703857421875</v>
      </c>
      <c r="H50" s="64" t="s">
        <v>57</v>
      </c>
      <c r="I50" s="65"/>
      <c r="J50" s="66" t="s">
        <v>57</v>
      </c>
      <c r="K50" s="62">
        <v>25.4540100097656</v>
      </c>
      <c r="L50" s="62">
        <v>4.2598314285278303</v>
      </c>
      <c r="M50" s="63">
        <v>5.72705078125</v>
      </c>
      <c r="N50" s="67" t="s">
        <v>57</v>
      </c>
      <c r="O50" s="68"/>
      <c r="P50" s="69">
        <f t="shared" si="0"/>
        <v>28.861862182617198</v>
      </c>
      <c r="Q50" s="70">
        <v>-2.3193359375E-2</v>
      </c>
      <c r="R50" s="71" t="s">
        <v>57</v>
      </c>
      <c r="S50" s="62" t="s">
        <v>57</v>
      </c>
      <c r="T50" s="60" t="s">
        <v>57</v>
      </c>
      <c r="U50" s="72">
        <v>0.16402816772460899</v>
      </c>
      <c r="V50" s="73">
        <f t="shared" si="1"/>
        <v>0.16403358281776317</v>
      </c>
      <c r="W50" s="17">
        <f t="shared" si="2"/>
        <v>-5.4150931541874225E-6</v>
      </c>
      <c r="X50" s="17">
        <f t="shared" si="3"/>
        <v>-0.40497911160371725</v>
      </c>
    </row>
    <row r="51" spans="1:24" ht="14.25" customHeight="1" x14ac:dyDescent="0.25">
      <c r="A51" s="17"/>
      <c r="B51" s="59" t="s">
        <v>85</v>
      </c>
      <c r="C51" s="60">
        <v>24</v>
      </c>
      <c r="D51" s="61" t="s">
        <v>57</v>
      </c>
      <c r="E51" s="62">
        <v>54.754653930664098</v>
      </c>
      <c r="F51" s="62">
        <v>5.7381334304809597</v>
      </c>
      <c r="G51" s="63">
        <v>5.7015380859375</v>
      </c>
      <c r="H51" s="64" t="s">
        <v>57</v>
      </c>
      <c r="I51" s="65"/>
      <c r="J51" s="66" t="s">
        <v>57</v>
      </c>
      <c r="K51" s="62">
        <v>25.637645721435501</v>
      </c>
      <c r="L51" s="62">
        <v>4.2598314285278303</v>
      </c>
      <c r="M51" s="63">
        <v>5.721435546875</v>
      </c>
      <c r="N51" s="67" t="s">
        <v>57</v>
      </c>
      <c r="O51" s="68"/>
      <c r="P51" s="69">
        <f t="shared" si="0"/>
        <v>29.117008209228597</v>
      </c>
      <c r="Q51" s="70">
        <v>-1.98974609375E-2</v>
      </c>
      <c r="R51" s="71" t="s">
        <v>57</v>
      </c>
      <c r="S51" s="62" t="s">
        <v>57</v>
      </c>
      <c r="T51" s="60" t="s">
        <v>57</v>
      </c>
      <c r="U51" s="72">
        <v>0.165504455566406</v>
      </c>
      <c r="V51" s="73">
        <f t="shared" si="1"/>
        <v>0.16550160719919998</v>
      </c>
      <c r="W51" s="17">
        <f t="shared" si="2"/>
        <v>2.8483672060153342E-6</v>
      </c>
      <c r="X51" s="17">
        <f t="shared" si="3"/>
        <v>-0.34777042884574355</v>
      </c>
    </row>
    <row r="52" spans="1:24" ht="14.25" customHeight="1" x14ac:dyDescent="0.25">
      <c r="A52" s="17"/>
      <c r="B52" s="59" t="s">
        <v>86</v>
      </c>
      <c r="C52" s="60">
        <v>24</v>
      </c>
      <c r="D52" s="61" t="s">
        <v>57</v>
      </c>
      <c r="E52" s="62">
        <v>53.683120727539098</v>
      </c>
      <c r="F52" s="62">
        <v>5.7381334304809597</v>
      </c>
      <c r="G52" s="63">
        <v>5.6910400390625</v>
      </c>
      <c r="H52" s="64" t="s">
        <v>57</v>
      </c>
      <c r="I52" s="65"/>
      <c r="J52" s="66" t="s">
        <v>57</v>
      </c>
      <c r="K52" s="62">
        <v>25.0329895019531</v>
      </c>
      <c r="L52" s="62">
        <v>4.2598314285278303</v>
      </c>
      <c r="M52" s="63">
        <v>5.712158203125</v>
      </c>
      <c r="N52" s="67" t="s">
        <v>57</v>
      </c>
      <c r="O52" s="68"/>
      <c r="P52" s="69">
        <f t="shared" si="0"/>
        <v>28.650131225585998</v>
      </c>
      <c r="Q52" s="70">
        <v>-2.11181640625E-2</v>
      </c>
      <c r="R52" s="71" t="s">
        <v>57</v>
      </c>
      <c r="S52" s="62" t="s">
        <v>57</v>
      </c>
      <c r="T52" s="60" t="s">
        <v>57</v>
      </c>
      <c r="U52" s="72">
        <v>0.162437438964844</v>
      </c>
      <c r="V52" s="73">
        <f t="shared" si="1"/>
        <v>0.16252039314992764</v>
      </c>
      <c r="W52" s="17">
        <f t="shared" si="2"/>
        <v>-8.2954185083639054E-5</v>
      </c>
      <c r="X52" s="17">
        <f t="shared" si="3"/>
        <v>-0.36970551780142757</v>
      </c>
    </row>
    <row r="53" spans="1:24" ht="14.25" customHeight="1" thickBot="1" x14ac:dyDescent="0.3">
      <c r="A53" s="17"/>
      <c r="B53" s="59" t="s">
        <v>87</v>
      </c>
      <c r="C53" s="60">
        <v>24</v>
      </c>
      <c r="D53" s="61" t="s">
        <v>57</v>
      </c>
      <c r="E53" s="62">
        <v>61.311233520507798</v>
      </c>
      <c r="F53" s="62">
        <v>5.7381334304809597</v>
      </c>
      <c r="G53" s="63">
        <v>5.7008056640625</v>
      </c>
      <c r="H53" s="64" t="s">
        <v>57</v>
      </c>
      <c r="I53" s="65"/>
      <c r="J53" s="66" t="s">
        <v>57</v>
      </c>
      <c r="K53" s="62">
        <v>26.382160186767599</v>
      </c>
      <c r="L53" s="62">
        <v>4.2598314285278303</v>
      </c>
      <c r="M53" s="63">
        <v>5.72998046875</v>
      </c>
      <c r="N53" s="67" t="s">
        <v>57</v>
      </c>
      <c r="O53" s="68"/>
      <c r="P53" s="69">
        <f t="shared" si="0"/>
        <v>34.929073333740199</v>
      </c>
      <c r="Q53" s="70">
        <v>-2.91748046875E-2</v>
      </c>
      <c r="R53" s="71" t="s">
        <v>57</v>
      </c>
      <c r="S53" s="62" t="s">
        <v>57</v>
      </c>
      <c r="T53" s="60" t="s">
        <v>57</v>
      </c>
      <c r="U53" s="72">
        <v>0.19840621948242201</v>
      </c>
      <c r="V53" s="73">
        <f t="shared" si="1"/>
        <v>0.19835416473075732</v>
      </c>
      <c r="W53" s="17">
        <f t="shared" si="2"/>
        <v>5.2054751664698529E-5</v>
      </c>
      <c r="X53" s="17">
        <f t="shared" si="3"/>
        <v>-0.50916063059224548</v>
      </c>
    </row>
    <row r="54" spans="1:24" ht="14.25" hidden="1" customHeight="1" x14ac:dyDescent="0.25">
      <c r="A54" s="17"/>
      <c r="B54" s="59" t="s">
        <v>6</v>
      </c>
      <c r="C54" s="60" t="s">
        <v>6</v>
      </c>
      <c r="D54" s="61" t="s">
        <v>57</v>
      </c>
      <c r="E54" s="62" t="s">
        <v>6</v>
      </c>
      <c r="F54" s="62" t="s">
        <v>6</v>
      </c>
      <c r="G54" s="63" t="s">
        <v>6</v>
      </c>
      <c r="H54" s="64" t="s">
        <v>6</v>
      </c>
      <c r="I54" s="65"/>
      <c r="J54" s="66" t="s">
        <v>57</v>
      </c>
      <c r="K54" s="62" t="s">
        <v>6</v>
      </c>
      <c r="L54" s="62" t="s">
        <v>6</v>
      </c>
      <c r="M54" s="63" t="s">
        <v>6</v>
      </c>
      <c r="N54" s="67" t="s">
        <v>6</v>
      </c>
      <c r="O54" s="68"/>
      <c r="P54" s="69" t="str">
        <f t="shared" si="0"/>
        <v/>
      </c>
      <c r="Q54" s="70" t="s">
        <v>6</v>
      </c>
      <c r="R54" s="71" t="s">
        <v>6</v>
      </c>
      <c r="S54" s="62" t="s">
        <v>6</v>
      </c>
      <c r="T54" s="60" t="s">
        <v>6</v>
      </c>
      <c r="U54" s="72" t="s">
        <v>6</v>
      </c>
      <c r="V54" s="73">
        <f t="shared" ref="V54:V92" si="4">(G53*E53-M53*K53)/1000</f>
        <v>0.19835416473075732</v>
      </c>
    </row>
    <row r="55" spans="1:24" ht="14.25" hidden="1" customHeight="1" x14ac:dyDescent="0.25">
      <c r="A55" s="17"/>
      <c r="B55" s="59" t="s">
        <v>6</v>
      </c>
      <c r="C55" s="60" t="s">
        <v>6</v>
      </c>
      <c r="D55" s="61" t="s">
        <v>57</v>
      </c>
      <c r="E55" s="62" t="s">
        <v>6</v>
      </c>
      <c r="F55" s="62" t="s">
        <v>6</v>
      </c>
      <c r="G55" s="63" t="s">
        <v>6</v>
      </c>
      <c r="H55" s="64" t="s">
        <v>6</v>
      </c>
      <c r="I55" s="65"/>
      <c r="J55" s="66" t="s">
        <v>57</v>
      </c>
      <c r="K55" s="62" t="s">
        <v>6</v>
      </c>
      <c r="L55" s="62" t="s">
        <v>6</v>
      </c>
      <c r="M55" s="63" t="s">
        <v>6</v>
      </c>
      <c r="N55" s="67" t="s">
        <v>6</v>
      </c>
      <c r="O55" s="68"/>
      <c r="P55" s="69" t="str">
        <f t="shared" ref="P55:P86" si="5">IF(OR(E55="",E55="-",K55="",K55="-"),"",E55-K55)</f>
        <v/>
      </c>
      <c r="Q55" s="70" t="s">
        <v>6</v>
      </c>
      <c r="R55" s="71" t="s">
        <v>6</v>
      </c>
      <c r="S55" s="62" t="s">
        <v>6</v>
      </c>
      <c r="T55" s="60" t="s">
        <v>6</v>
      </c>
      <c r="U55" s="72" t="s">
        <v>6</v>
      </c>
      <c r="V55" s="73" t="e">
        <f t="shared" si="4"/>
        <v>#VALUE!</v>
      </c>
    </row>
    <row r="56" spans="1:24" ht="14.25" hidden="1" customHeight="1" x14ac:dyDescent="0.25">
      <c r="A56" s="17"/>
      <c r="B56" s="59" t="s">
        <v>6</v>
      </c>
      <c r="C56" s="60" t="s">
        <v>6</v>
      </c>
      <c r="D56" s="61" t="s">
        <v>57</v>
      </c>
      <c r="E56" s="62" t="s">
        <v>6</v>
      </c>
      <c r="F56" s="62" t="s">
        <v>6</v>
      </c>
      <c r="G56" s="63" t="s">
        <v>6</v>
      </c>
      <c r="H56" s="64" t="s">
        <v>6</v>
      </c>
      <c r="I56" s="65"/>
      <c r="J56" s="66" t="s">
        <v>57</v>
      </c>
      <c r="K56" s="62" t="s">
        <v>6</v>
      </c>
      <c r="L56" s="62" t="s">
        <v>6</v>
      </c>
      <c r="M56" s="63" t="s">
        <v>6</v>
      </c>
      <c r="N56" s="67" t="s">
        <v>6</v>
      </c>
      <c r="O56" s="68"/>
      <c r="P56" s="69" t="str">
        <f t="shared" si="5"/>
        <v/>
      </c>
      <c r="Q56" s="70" t="s">
        <v>6</v>
      </c>
      <c r="R56" s="71" t="s">
        <v>6</v>
      </c>
      <c r="S56" s="62" t="s">
        <v>6</v>
      </c>
      <c r="T56" s="60" t="s">
        <v>6</v>
      </c>
      <c r="U56" s="72" t="s">
        <v>6</v>
      </c>
      <c r="V56" s="73" t="e">
        <f t="shared" si="4"/>
        <v>#VALUE!</v>
      </c>
    </row>
    <row r="57" spans="1:24" ht="14.25" hidden="1" customHeight="1" x14ac:dyDescent="0.25">
      <c r="A57" s="17"/>
      <c r="B57" s="59" t="s">
        <v>6</v>
      </c>
      <c r="C57" s="60" t="s">
        <v>6</v>
      </c>
      <c r="D57" s="61" t="s">
        <v>57</v>
      </c>
      <c r="E57" s="62" t="s">
        <v>6</v>
      </c>
      <c r="F57" s="62" t="s">
        <v>6</v>
      </c>
      <c r="G57" s="63" t="s">
        <v>6</v>
      </c>
      <c r="H57" s="64" t="s">
        <v>6</v>
      </c>
      <c r="I57" s="65"/>
      <c r="J57" s="66" t="s">
        <v>57</v>
      </c>
      <c r="K57" s="62" t="s">
        <v>6</v>
      </c>
      <c r="L57" s="62" t="s">
        <v>6</v>
      </c>
      <c r="M57" s="63" t="s">
        <v>6</v>
      </c>
      <c r="N57" s="67" t="s">
        <v>6</v>
      </c>
      <c r="O57" s="68"/>
      <c r="P57" s="69" t="str">
        <f t="shared" si="5"/>
        <v/>
      </c>
      <c r="Q57" s="70" t="s">
        <v>6</v>
      </c>
      <c r="R57" s="71" t="s">
        <v>6</v>
      </c>
      <c r="S57" s="62" t="s">
        <v>6</v>
      </c>
      <c r="T57" s="60" t="s">
        <v>6</v>
      </c>
      <c r="U57" s="72" t="s">
        <v>6</v>
      </c>
      <c r="V57" s="73" t="e">
        <f t="shared" si="4"/>
        <v>#VALUE!</v>
      </c>
    </row>
    <row r="58" spans="1:24" ht="14.25" hidden="1" customHeight="1" x14ac:dyDescent="0.25">
      <c r="A58" s="17"/>
      <c r="B58" s="59" t="s">
        <v>6</v>
      </c>
      <c r="C58" s="60" t="s">
        <v>6</v>
      </c>
      <c r="D58" s="61" t="s">
        <v>57</v>
      </c>
      <c r="E58" s="62" t="s">
        <v>6</v>
      </c>
      <c r="F58" s="62" t="s">
        <v>6</v>
      </c>
      <c r="G58" s="63" t="s">
        <v>6</v>
      </c>
      <c r="H58" s="64" t="s">
        <v>6</v>
      </c>
      <c r="I58" s="65"/>
      <c r="J58" s="66" t="s">
        <v>57</v>
      </c>
      <c r="K58" s="62" t="s">
        <v>6</v>
      </c>
      <c r="L58" s="62" t="s">
        <v>6</v>
      </c>
      <c r="M58" s="63" t="s">
        <v>6</v>
      </c>
      <c r="N58" s="67" t="s">
        <v>6</v>
      </c>
      <c r="O58" s="68"/>
      <c r="P58" s="69" t="str">
        <f t="shared" si="5"/>
        <v/>
      </c>
      <c r="Q58" s="70" t="s">
        <v>6</v>
      </c>
      <c r="R58" s="71" t="s">
        <v>6</v>
      </c>
      <c r="S58" s="62" t="s">
        <v>6</v>
      </c>
      <c r="T58" s="60" t="s">
        <v>6</v>
      </c>
      <c r="U58" s="72" t="s">
        <v>6</v>
      </c>
      <c r="V58" s="73" t="e">
        <f t="shared" si="4"/>
        <v>#VALUE!</v>
      </c>
    </row>
    <row r="59" spans="1:24" ht="14.25" hidden="1" customHeight="1" x14ac:dyDescent="0.25">
      <c r="A59" s="17"/>
      <c r="B59" s="59" t="s">
        <v>6</v>
      </c>
      <c r="C59" s="60" t="s">
        <v>6</v>
      </c>
      <c r="D59" s="61" t="s">
        <v>57</v>
      </c>
      <c r="E59" s="62" t="s">
        <v>6</v>
      </c>
      <c r="F59" s="62" t="s">
        <v>6</v>
      </c>
      <c r="G59" s="63" t="s">
        <v>6</v>
      </c>
      <c r="H59" s="64" t="s">
        <v>6</v>
      </c>
      <c r="I59" s="65"/>
      <c r="J59" s="66" t="s">
        <v>57</v>
      </c>
      <c r="K59" s="62" t="s">
        <v>6</v>
      </c>
      <c r="L59" s="62" t="s">
        <v>6</v>
      </c>
      <c r="M59" s="63" t="s">
        <v>6</v>
      </c>
      <c r="N59" s="67" t="s">
        <v>6</v>
      </c>
      <c r="O59" s="68"/>
      <c r="P59" s="69" t="str">
        <f t="shared" si="5"/>
        <v/>
      </c>
      <c r="Q59" s="70" t="s">
        <v>6</v>
      </c>
      <c r="R59" s="71" t="s">
        <v>6</v>
      </c>
      <c r="S59" s="62" t="s">
        <v>6</v>
      </c>
      <c r="T59" s="60" t="s">
        <v>6</v>
      </c>
      <c r="U59" s="72" t="s">
        <v>6</v>
      </c>
      <c r="V59" s="73" t="e">
        <f t="shared" si="4"/>
        <v>#VALUE!</v>
      </c>
    </row>
    <row r="60" spans="1:24" ht="14.25" hidden="1" customHeight="1" x14ac:dyDescent="0.25">
      <c r="A60" s="17"/>
      <c r="B60" s="59" t="s">
        <v>6</v>
      </c>
      <c r="C60" s="60" t="s">
        <v>6</v>
      </c>
      <c r="D60" s="61" t="s">
        <v>57</v>
      </c>
      <c r="E60" s="62" t="s">
        <v>6</v>
      </c>
      <c r="F60" s="62" t="s">
        <v>6</v>
      </c>
      <c r="G60" s="63" t="s">
        <v>6</v>
      </c>
      <c r="H60" s="64" t="s">
        <v>6</v>
      </c>
      <c r="I60" s="65"/>
      <c r="J60" s="66" t="s">
        <v>57</v>
      </c>
      <c r="K60" s="62" t="s">
        <v>6</v>
      </c>
      <c r="L60" s="62" t="s">
        <v>6</v>
      </c>
      <c r="M60" s="63" t="s">
        <v>6</v>
      </c>
      <c r="N60" s="67" t="s">
        <v>6</v>
      </c>
      <c r="O60" s="68"/>
      <c r="P60" s="69" t="str">
        <f t="shared" si="5"/>
        <v/>
      </c>
      <c r="Q60" s="70" t="s">
        <v>6</v>
      </c>
      <c r="R60" s="71" t="s">
        <v>6</v>
      </c>
      <c r="S60" s="62" t="s">
        <v>6</v>
      </c>
      <c r="T60" s="60" t="s">
        <v>6</v>
      </c>
      <c r="U60" s="72" t="s">
        <v>6</v>
      </c>
      <c r="V60" s="73" t="e">
        <f t="shared" si="4"/>
        <v>#VALUE!</v>
      </c>
    </row>
    <row r="61" spans="1:24" ht="14.25" hidden="1" customHeight="1" x14ac:dyDescent="0.25">
      <c r="A61" s="17"/>
      <c r="B61" s="59" t="s">
        <v>6</v>
      </c>
      <c r="C61" s="60" t="s">
        <v>6</v>
      </c>
      <c r="D61" s="61" t="s">
        <v>57</v>
      </c>
      <c r="E61" s="62" t="s">
        <v>6</v>
      </c>
      <c r="F61" s="62" t="s">
        <v>6</v>
      </c>
      <c r="G61" s="63" t="s">
        <v>6</v>
      </c>
      <c r="H61" s="64" t="s">
        <v>6</v>
      </c>
      <c r="I61" s="65"/>
      <c r="J61" s="66" t="s">
        <v>57</v>
      </c>
      <c r="K61" s="62" t="s">
        <v>6</v>
      </c>
      <c r="L61" s="62" t="s">
        <v>6</v>
      </c>
      <c r="M61" s="63" t="s">
        <v>6</v>
      </c>
      <c r="N61" s="67" t="s">
        <v>6</v>
      </c>
      <c r="O61" s="68"/>
      <c r="P61" s="69" t="str">
        <f t="shared" si="5"/>
        <v/>
      </c>
      <c r="Q61" s="70" t="s">
        <v>6</v>
      </c>
      <c r="R61" s="71" t="s">
        <v>6</v>
      </c>
      <c r="S61" s="62" t="s">
        <v>6</v>
      </c>
      <c r="T61" s="60" t="s">
        <v>6</v>
      </c>
      <c r="U61" s="72" t="s">
        <v>6</v>
      </c>
      <c r="V61" s="73" t="e">
        <f t="shared" si="4"/>
        <v>#VALUE!</v>
      </c>
    </row>
    <row r="62" spans="1:24" ht="14.25" hidden="1" customHeight="1" x14ac:dyDescent="0.25">
      <c r="A62" s="17"/>
      <c r="B62" s="59" t="s">
        <v>6</v>
      </c>
      <c r="C62" s="60" t="s">
        <v>6</v>
      </c>
      <c r="D62" s="61" t="s">
        <v>57</v>
      </c>
      <c r="E62" s="62" t="s">
        <v>6</v>
      </c>
      <c r="F62" s="62" t="s">
        <v>6</v>
      </c>
      <c r="G62" s="63" t="s">
        <v>6</v>
      </c>
      <c r="H62" s="64" t="s">
        <v>6</v>
      </c>
      <c r="I62" s="65"/>
      <c r="J62" s="66" t="s">
        <v>57</v>
      </c>
      <c r="K62" s="62" t="s">
        <v>6</v>
      </c>
      <c r="L62" s="62" t="s">
        <v>6</v>
      </c>
      <c r="M62" s="63" t="s">
        <v>6</v>
      </c>
      <c r="N62" s="67" t="s">
        <v>6</v>
      </c>
      <c r="O62" s="68"/>
      <c r="P62" s="69" t="str">
        <f t="shared" si="5"/>
        <v/>
      </c>
      <c r="Q62" s="70" t="s">
        <v>6</v>
      </c>
      <c r="R62" s="71" t="s">
        <v>6</v>
      </c>
      <c r="S62" s="62" t="s">
        <v>6</v>
      </c>
      <c r="T62" s="60" t="s">
        <v>6</v>
      </c>
      <c r="U62" s="72" t="s">
        <v>6</v>
      </c>
      <c r="V62" s="73" t="e">
        <f t="shared" si="4"/>
        <v>#VALUE!</v>
      </c>
    </row>
    <row r="63" spans="1:24" ht="14.25" hidden="1" customHeight="1" x14ac:dyDescent="0.25">
      <c r="A63" s="17"/>
      <c r="B63" s="59" t="s">
        <v>6</v>
      </c>
      <c r="C63" s="60" t="s">
        <v>6</v>
      </c>
      <c r="D63" s="61" t="s">
        <v>57</v>
      </c>
      <c r="E63" s="62" t="s">
        <v>6</v>
      </c>
      <c r="F63" s="62" t="s">
        <v>6</v>
      </c>
      <c r="G63" s="63" t="s">
        <v>6</v>
      </c>
      <c r="H63" s="64" t="s">
        <v>6</v>
      </c>
      <c r="I63" s="65"/>
      <c r="J63" s="66" t="s">
        <v>57</v>
      </c>
      <c r="K63" s="62" t="s">
        <v>6</v>
      </c>
      <c r="L63" s="62" t="s">
        <v>6</v>
      </c>
      <c r="M63" s="63" t="s">
        <v>6</v>
      </c>
      <c r="N63" s="67" t="s">
        <v>6</v>
      </c>
      <c r="O63" s="68"/>
      <c r="P63" s="69" t="str">
        <f t="shared" si="5"/>
        <v/>
      </c>
      <c r="Q63" s="70" t="s">
        <v>6</v>
      </c>
      <c r="R63" s="71" t="s">
        <v>6</v>
      </c>
      <c r="S63" s="62" t="s">
        <v>6</v>
      </c>
      <c r="T63" s="60" t="s">
        <v>6</v>
      </c>
      <c r="U63" s="72" t="s">
        <v>6</v>
      </c>
      <c r="V63" s="73" t="e">
        <f t="shared" si="4"/>
        <v>#VALUE!</v>
      </c>
    </row>
    <row r="64" spans="1:24" ht="14.25" hidden="1" customHeight="1" x14ac:dyDescent="0.25">
      <c r="A64" s="17"/>
      <c r="B64" s="59" t="s">
        <v>6</v>
      </c>
      <c r="C64" s="60" t="s">
        <v>6</v>
      </c>
      <c r="D64" s="61" t="s">
        <v>57</v>
      </c>
      <c r="E64" s="62" t="s">
        <v>6</v>
      </c>
      <c r="F64" s="62" t="s">
        <v>6</v>
      </c>
      <c r="G64" s="63" t="s">
        <v>6</v>
      </c>
      <c r="H64" s="64" t="s">
        <v>6</v>
      </c>
      <c r="I64" s="65"/>
      <c r="J64" s="66" t="s">
        <v>57</v>
      </c>
      <c r="K64" s="62" t="s">
        <v>6</v>
      </c>
      <c r="L64" s="62" t="s">
        <v>6</v>
      </c>
      <c r="M64" s="63" t="s">
        <v>6</v>
      </c>
      <c r="N64" s="67" t="s">
        <v>6</v>
      </c>
      <c r="O64" s="68"/>
      <c r="P64" s="69" t="str">
        <f t="shared" si="5"/>
        <v/>
      </c>
      <c r="Q64" s="70" t="s">
        <v>6</v>
      </c>
      <c r="R64" s="71" t="s">
        <v>6</v>
      </c>
      <c r="S64" s="62" t="s">
        <v>6</v>
      </c>
      <c r="T64" s="60" t="s">
        <v>6</v>
      </c>
      <c r="U64" s="72" t="s">
        <v>6</v>
      </c>
      <c r="V64" s="73" t="e">
        <f t="shared" si="4"/>
        <v>#VALUE!</v>
      </c>
    </row>
    <row r="65" spans="1:22" ht="14.25" hidden="1" customHeight="1" x14ac:dyDescent="0.25">
      <c r="A65" s="17"/>
      <c r="B65" s="59" t="s">
        <v>6</v>
      </c>
      <c r="C65" s="60" t="s">
        <v>6</v>
      </c>
      <c r="D65" s="61" t="s">
        <v>57</v>
      </c>
      <c r="E65" s="62" t="s">
        <v>6</v>
      </c>
      <c r="F65" s="62" t="s">
        <v>6</v>
      </c>
      <c r="G65" s="63" t="s">
        <v>6</v>
      </c>
      <c r="H65" s="64" t="s">
        <v>6</v>
      </c>
      <c r="I65" s="65"/>
      <c r="J65" s="66" t="s">
        <v>57</v>
      </c>
      <c r="K65" s="62" t="s">
        <v>6</v>
      </c>
      <c r="L65" s="62" t="s">
        <v>6</v>
      </c>
      <c r="M65" s="63" t="s">
        <v>6</v>
      </c>
      <c r="N65" s="67" t="s">
        <v>6</v>
      </c>
      <c r="O65" s="68"/>
      <c r="P65" s="69" t="str">
        <f t="shared" si="5"/>
        <v/>
      </c>
      <c r="Q65" s="70" t="s">
        <v>6</v>
      </c>
      <c r="R65" s="71" t="s">
        <v>6</v>
      </c>
      <c r="S65" s="62" t="s">
        <v>6</v>
      </c>
      <c r="T65" s="60" t="s">
        <v>6</v>
      </c>
      <c r="U65" s="72" t="s">
        <v>6</v>
      </c>
      <c r="V65" s="73" t="e">
        <f t="shared" si="4"/>
        <v>#VALUE!</v>
      </c>
    </row>
    <row r="66" spans="1:22" ht="14.25" hidden="1" customHeight="1" x14ac:dyDescent="0.25">
      <c r="A66" s="17"/>
      <c r="B66" s="59" t="s">
        <v>6</v>
      </c>
      <c r="C66" s="60" t="s">
        <v>6</v>
      </c>
      <c r="D66" s="61" t="s">
        <v>57</v>
      </c>
      <c r="E66" s="62" t="s">
        <v>6</v>
      </c>
      <c r="F66" s="62" t="s">
        <v>6</v>
      </c>
      <c r="G66" s="63" t="s">
        <v>6</v>
      </c>
      <c r="H66" s="64" t="s">
        <v>6</v>
      </c>
      <c r="I66" s="65"/>
      <c r="J66" s="66" t="s">
        <v>57</v>
      </c>
      <c r="K66" s="62" t="s">
        <v>6</v>
      </c>
      <c r="L66" s="62" t="s">
        <v>6</v>
      </c>
      <c r="M66" s="63" t="s">
        <v>6</v>
      </c>
      <c r="N66" s="67" t="s">
        <v>6</v>
      </c>
      <c r="O66" s="68"/>
      <c r="P66" s="69" t="str">
        <f t="shared" si="5"/>
        <v/>
      </c>
      <c r="Q66" s="70" t="s">
        <v>6</v>
      </c>
      <c r="R66" s="71" t="s">
        <v>6</v>
      </c>
      <c r="S66" s="62" t="s">
        <v>6</v>
      </c>
      <c r="T66" s="60" t="s">
        <v>6</v>
      </c>
      <c r="U66" s="72" t="s">
        <v>6</v>
      </c>
      <c r="V66" s="73" t="e">
        <f t="shared" si="4"/>
        <v>#VALUE!</v>
      </c>
    </row>
    <row r="67" spans="1:22" ht="14.25" hidden="1" customHeight="1" x14ac:dyDescent="0.25">
      <c r="A67" s="17"/>
      <c r="B67" s="59" t="s">
        <v>6</v>
      </c>
      <c r="C67" s="60" t="s">
        <v>6</v>
      </c>
      <c r="D67" s="61" t="s">
        <v>57</v>
      </c>
      <c r="E67" s="62" t="s">
        <v>6</v>
      </c>
      <c r="F67" s="62" t="s">
        <v>6</v>
      </c>
      <c r="G67" s="63" t="s">
        <v>6</v>
      </c>
      <c r="H67" s="64" t="s">
        <v>6</v>
      </c>
      <c r="I67" s="65"/>
      <c r="J67" s="66" t="s">
        <v>57</v>
      </c>
      <c r="K67" s="62" t="s">
        <v>6</v>
      </c>
      <c r="L67" s="62" t="s">
        <v>6</v>
      </c>
      <c r="M67" s="63" t="s">
        <v>6</v>
      </c>
      <c r="N67" s="67" t="s">
        <v>6</v>
      </c>
      <c r="O67" s="68"/>
      <c r="P67" s="69" t="str">
        <f t="shared" si="5"/>
        <v/>
      </c>
      <c r="Q67" s="70" t="s">
        <v>6</v>
      </c>
      <c r="R67" s="71" t="s">
        <v>6</v>
      </c>
      <c r="S67" s="62" t="s">
        <v>6</v>
      </c>
      <c r="T67" s="60" t="s">
        <v>6</v>
      </c>
      <c r="U67" s="72" t="s">
        <v>6</v>
      </c>
      <c r="V67" s="73" t="e">
        <f t="shared" si="4"/>
        <v>#VALUE!</v>
      </c>
    </row>
    <row r="68" spans="1:22" ht="14.25" hidden="1" customHeight="1" x14ac:dyDescent="0.25">
      <c r="A68" s="17"/>
      <c r="B68" s="59" t="s">
        <v>6</v>
      </c>
      <c r="C68" s="60" t="s">
        <v>6</v>
      </c>
      <c r="D68" s="61" t="s">
        <v>57</v>
      </c>
      <c r="E68" s="62" t="s">
        <v>6</v>
      </c>
      <c r="F68" s="62" t="s">
        <v>6</v>
      </c>
      <c r="G68" s="63" t="s">
        <v>6</v>
      </c>
      <c r="H68" s="64" t="s">
        <v>6</v>
      </c>
      <c r="I68" s="65"/>
      <c r="J68" s="66" t="s">
        <v>57</v>
      </c>
      <c r="K68" s="62" t="s">
        <v>6</v>
      </c>
      <c r="L68" s="62" t="s">
        <v>6</v>
      </c>
      <c r="M68" s="63" t="s">
        <v>6</v>
      </c>
      <c r="N68" s="67" t="s">
        <v>6</v>
      </c>
      <c r="O68" s="68"/>
      <c r="P68" s="69" t="str">
        <f t="shared" si="5"/>
        <v/>
      </c>
      <c r="Q68" s="70" t="s">
        <v>6</v>
      </c>
      <c r="R68" s="71" t="s">
        <v>6</v>
      </c>
      <c r="S68" s="62" t="s">
        <v>6</v>
      </c>
      <c r="T68" s="60" t="s">
        <v>6</v>
      </c>
      <c r="U68" s="72" t="s">
        <v>6</v>
      </c>
      <c r="V68" s="73" t="e">
        <f t="shared" si="4"/>
        <v>#VALUE!</v>
      </c>
    </row>
    <row r="69" spans="1:22" ht="14.25" hidden="1" customHeight="1" x14ac:dyDescent="0.25">
      <c r="A69" s="17"/>
      <c r="B69" s="59" t="s">
        <v>6</v>
      </c>
      <c r="C69" s="60" t="s">
        <v>6</v>
      </c>
      <c r="D69" s="61" t="s">
        <v>57</v>
      </c>
      <c r="E69" s="62" t="s">
        <v>6</v>
      </c>
      <c r="F69" s="62" t="s">
        <v>6</v>
      </c>
      <c r="G69" s="63" t="s">
        <v>6</v>
      </c>
      <c r="H69" s="64" t="s">
        <v>6</v>
      </c>
      <c r="I69" s="65"/>
      <c r="J69" s="66" t="s">
        <v>57</v>
      </c>
      <c r="K69" s="62" t="s">
        <v>6</v>
      </c>
      <c r="L69" s="62" t="s">
        <v>6</v>
      </c>
      <c r="M69" s="63" t="s">
        <v>6</v>
      </c>
      <c r="N69" s="67" t="s">
        <v>6</v>
      </c>
      <c r="O69" s="68"/>
      <c r="P69" s="69" t="str">
        <f t="shared" si="5"/>
        <v/>
      </c>
      <c r="Q69" s="70" t="s">
        <v>6</v>
      </c>
      <c r="R69" s="71" t="s">
        <v>6</v>
      </c>
      <c r="S69" s="62" t="s">
        <v>6</v>
      </c>
      <c r="T69" s="60" t="s">
        <v>6</v>
      </c>
      <c r="U69" s="72" t="s">
        <v>6</v>
      </c>
      <c r="V69" s="73" t="e">
        <f t="shared" si="4"/>
        <v>#VALUE!</v>
      </c>
    </row>
    <row r="70" spans="1:22" ht="14.25" hidden="1" customHeight="1" x14ac:dyDescent="0.25">
      <c r="A70" s="17"/>
      <c r="B70" s="59" t="s">
        <v>6</v>
      </c>
      <c r="C70" s="60" t="s">
        <v>6</v>
      </c>
      <c r="D70" s="61" t="s">
        <v>57</v>
      </c>
      <c r="E70" s="62" t="s">
        <v>6</v>
      </c>
      <c r="F70" s="62" t="s">
        <v>6</v>
      </c>
      <c r="G70" s="63" t="s">
        <v>6</v>
      </c>
      <c r="H70" s="64" t="s">
        <v>6</v>
      </c>
      <c r="I70" s="65"/>
      <c r="J70" s="66" t="s">
        <v>57</v>
      </c>
      <c r="K70" s="62" t="s">
        <v>6</v>
      </c>
      <c r="L70" s="62" t="s">
        <v>6</v>
      </c>
      <c r="M70" s="63" t="s">
        <v>6</v>
      </c>
      <c r="N70" s="67" t="s">
        <v>6</v>
      </c>
      <c r="O70" s="68"/>
      <c r="P70" s="69" t="str">
        <f t="shared" si="5"/>
        <v/>
      </c>
      <c r="Q70" s="70" t="s">
        <v>6</v>
      </c>
      <c r="R70" s="71" t="s">
        <v>6</v>
      </c>
      <c r="S70" s="62" t="s">
        <v>6</v>
      </c>
      <c r="T70" s="60" t="s">
        <v>6</v>
      </c>
      <c r="U70" s="72" t="s">
        <v>6</v>
      </c>
      <c r="V70" s="73" t="e">
        <f t="shared" si="4"/>
        <v>#VALUE!</v>
      </c>
    </row>
    <row r="71" spans="1:22" ht="14.25" hidden="1" customHeight="1" x14ac:dyDescent="0.25">
      <c r="A71" s="17"/>
      <c r="B71" s="59" t="s">
        <v>6</v>
      </c>
      <c r="C71" s="60" t="s">
        <v>6</v>
      </c>
      <c r="D71" s="61" t="s">
        <v>57</v>
      </c>
      <c r="E71" s="62" t="s">
        <v>6</v>
      </c>
      <c r="F71" s="62" t="s">
        <v>6</v>
      </c>
      <c r="G71" s="63" t="s">
        <v>6</v>
      </c>
      <c r="H71" s="64" t="s">
        <v>6</v>
      </c>
      <c r="I71" s="65"/>
      <c r="J71" s="66" t="s">
        <v>57</v>
      </c>
      <c r="K71" s="62" t="s">
        <v>6</v>
      </c>
      <c r="L71" s="62" t="s">
        <v>6</v>
      </c>
      <c r="M71" s="63" t="s">
        <v>6</v>
      </c>
      <c r="N71" s="67" t="s">
        <v>6</v>
      </c>
      <c r="O71" s="68"/>
      <c r="P71" s="69" t="str">
        <f t="shared" si="5"/>
        <v/>
      </c>
      <c r="Q71" s="70" t="s">
        <v>6</v>
      </c>
      <c r="R71" s="71" t="s">
        <v>6</v>
      </c>
      <c r="S71" s="62" t="s">
        <v>6</v>
      </c>
      <c r="T71" s="60" t="s">
        <v>6</v>
      </c>
      <c r="U71" s="72" t="s">
        <v>6</v>
      </c>
      <c r="V71" s="73" t="e">
        <f t="shared" si="4"/>
        <v>#VALUE!</v>
      </c>
    </row>
    <row r="72" spans="1:22" ht="14.25" hidden="1" customHeight="1" x14ac:dyDescent="0.25">
      <c r="A72" s="17"/>
      <c r="B72" s="59" t="s">
        <v>6</v>
      </c>
      <c r="C72" s="60" t="s">
        <v>6</v>
      </c>
      <c r="D72" s="61" t="s">
        <v>57</v>
      </c>
      <c r="E72" s="62" t="s">
        <v>6</v>
      </c>
      <c r="F72" s="62" t="s">
        <v>6</v>
      </c>
      <c r="G72" s="63" t="s">
        <v>6</v>
      </c>
      <c r="H72" s="64" t="s">
        <v>6</v>
      </c>
      <c r="I72" s="65"/>
      <c r="J72" s="66" t="s">
        <v>57</v>
      </c>
      <c r="K72" s="62" t="s">
        <v>6</v>
      </c>
      <c r="L72" s="62" t="s">
        <v>6</v>
      </c>
      <c r="M72" s="63" t="s">
        <v>6</v>
      </c>
      <c r="N72" s="67" t="s">
        <v>6</v>
      </c>
      <c r="O72" s="68"/>
      <c r="P72" s="69" t="str">
        <f t="shared" si="5"/>
        <v/>
      </c>
      <c r="Q72" s="70" t="s">
        <v>6</v>
      </c>
      <c r="R72" s="71" t="s">
        <v>6</v>
      </c>
      <c r="S72" s="62" t="s">
        <v>6</v>
      </c>
      <c r="T72" s="60" t="s">
        <v>6</v>
      </c>
      <c r="U72" s="72" t="s">
        <v>6</v>
      </c>
      <c r="V72" s="73" t="e">
        <f t="shared" si="4"/>
        <v>#VALUE!</v>
      </c>
    </row>
    <row r="73" spans="1:22" ht="14.25" hidden="1" customHeight="1" x14ac:dyDescent="0.25">
      <c r="A73" s="17"/>
      <c r="B73" s="59" t="s">
        <v>6</v>
      </c>
      <c r="C73" s="60" t="s">
        <v>6</v>
      </c>
      <c r="D73" s="61" t="s">
        <v>57</v>
      </c>
      <c r="E73" s="62" t="s">
        <v>6</v>
      </c>
      <c r="F73" s="62" t="s">
        <v>6</v>
      </c>
      <c r="G73" s="63" t="s">
        <v>6</v>
      </c>
      <c r="H73" s="64" t="s">
        <v>6</v>
      </c>
      <c r="I73" s="65"/>
      <c r="J73" s="66" t="s">
        <v>57</v>
      </c>
      <c r="K73" s="62" t="s">
        <v>6</v>
      </c>
      <c r="L73" s="62" t="s">
        <v>6</v>
      </c>
      <c r="M73" s="63" t="s">
        <v>6</v>
      </c>
      <c r="N73" s="67" t="s">
        <v>6</v>
      </c>
      <c r="O73" s="68"/>
      <c r="P73" s="69" t="str">
        <f t="shared" si="5"/>
        <v/>
      </c>
      <c r="Q73" s="70" t="s">
        <v>6</v>
      </c>
      <c r="R73" s="71" t="s">
        <v>6</v>
      </c>
      <c r="S73" s="62" t="s">
        <v>6</v>
      </c>
      <c r="T73" s="60" t="s">
        <v>6</v>
      </c>
      <c r="U73" s="72" t="s">
        <v>6</v>
      </c>
      <c r="V73" s="73" t="e">
        <f t="shared" si="4"/>
        <v>#VALUE!</v>
      </c>
    </row>
    <row r="74" spans="1:22" ht="14.25" hidden="1" customHeight="1" x14ac:dyDescent="0.25">
      <c r="A74" s="17"/>
      <c r="B74" s="59" t="s">
        <v>6</v>
      </c>
      <c r="C74" s="60" t="s">
        <v>6</v>
      </c>
      <c r="D74" s="61" t="s">
        <v>57</v>
      </c>
      <c r="E74" s="62" t="s">
        <v>6</v>
      </c>
      <c r="F74" s="62" t="s">
        <v>6</v>
      </c>
      <c r="G74" s="63" t="s">
        <v>6</v>
      </c>
      <c r="H74" s="64" t="s">
        <v>6</v>
      </c>
      <c r="I74" s="65"/>
      <c r="J74" s="66" t="s">
        <v>57</v>
      </c>
      <c r="K74" s="62" t="s">
        <v>6</v>
      </c>
      <c r="L74" s="62" t="s">
        <v>6</v>
      </c>
      <c r="M74" s="63" t="s">
        <v>6</v>
      </c>
      <c r="N74" s="67" t="s">
        <v>6</v>
      </c>
      <c r="O74" s="68"/>
      <c r="P74" s="69" t="str">
        <f t="shared" si="5"/>
        <v/>
      </c>
      <c r="Q74" s="70" t="s">
        <v>6</v>
      </c>
      <c r="R74" s="71" t="s">
        <v>6</v>
      </c>
      <c r="S74" s="62" t="s">
        <v>6</v>
      </c>
      <c r="T74" s="60" t="s">
        <v>6</v>
      </c>
      <c r="U74" s="72" t="s">
        <v>6</v>
      </c>
      <c r="V74" s="73" t="e">
        <f t="shared" si="4"/>
        <v>#VALUE!</v>
      </c>
    </row>
    <row r="75" spans="1:22" ht="14.25" hidden="1" customHeight="1" x14ac:dyDescent="0.25">
      <c r="A75" s="17"/>
      <c r="B75" s="59" t="s">
        <v>6</v>
      </c>
      <c r="C75" s="60" t="s">
        <v>6</v>
      </c>
      <c r="D75" s="61" t="s">
        <v>57</v>
      </c>
      <c r="E75" s="62" t="s">
        <v>6</v>
      </c>
      <c r="F75" s="62" t="s">
        <v>6</v>
      </c>
      <c r="G75" s="63" t="s">
        <v>6</v>
      </c>
      <c r="H75" s="64" t="s">
        <v>6</v>
      </c>
      <c r="I75" s="65"/>
      <c r="J75" s="66" t="s">
        <v>57</v>
      </c>
      <c r="K75" s="62" t="s">
        <v>6</v>
      </c>
      <c r="L75" s="62" t="s">
        <v>6</v>
      </c>
      <c r="M75" s="63" t="s">
        <v>6</v>
      </c>
      <c r="N75" s="67" t="s">
        <v>6</v>
      </c>
      <c r="O75" s="68"/>
      <c r="P75" s="69" t="str">
        <f t="shared" si="5"/>
        <v/>
      </c>
      <c r="Q75" s="70" t="s">
        <v>6</v>
      </c>
      <c r="R75" s="71" t="s">
        <v>6</v>
      </c>
      <c r="S75" s="62" t="s">
        <v>6</v>
      </c>
      <c r="T75" s="60" t="s">
        <v>6</v>
      </c>
      <c r="U75" s="72" t="s">
        <v>6</v>
      </c>
      <c r="V75" s="73" t="e">
        <f t="shared" si="4"/>
        <v>#VALUE!</v>
      </c>
    </row>
    <row r="76" spans="1:22" ht="14.25" hidden="1" customHeight="1" x14ac:dyDescent="0.25">
      <c r="A76" s="17"/>
      <c r="B76" s="59" t="s">
        <v>6</v>
      </c>
      <c r="C76" s="60" t="s">
        <v>6</v>
      </c>
      <c r="D76" s="61" t="s">
        <v>57</v>
      </c>
      <c r="E76" s="62" t="s">
        <v>6</v>
      </c>
      <c r="F76" s="62" t="s">
        <v>6</v>
      </c>
      <c r="G76" s="63" t="s">
        <v>6</v>
      </c>
      <c r="H76" s="64" t="s">
        <v>6</v>
      </c>
      <c r="I76" s="65"/>
      <c r="J76" s="66" t="s">
        <v>57</v>
      </c>
      <c r="K76" s="62" t="s">
        <v>6</v>
      </c>
      <c r="L76" s="62" t="s">
        <v>6</v>
      </c>
      <c r="M76" s="63" t="s">
        <v>6</v>
      </c>
      <c r="N76" s="67" t="s">
        <v>6</v>
      </c>
      <c r="O76" s="68"/>
      <c r="P76" s="69" t="str">
        <f t="shared" si="5"/>
        <v/>
      </c>
      <c r="Q76" s="70" t="s">
        <v>6</v>
      </c>
      <c r="R76" s="71" t="s">
        <v>6</v>
      </c>
      <c r="S76" s="62" t="s">
        <v>6</v>
      </c>
      <c r="T76" s="60" t="s">
        <v>6</v>
      </c>
      <c r="U76" s="72" t="s">
        <v>6</v>
      </c>
      <c r="V76" s="73" t="e">
        <f t="shared" si="4"/>
        <v>#VALUE!</v>
      </c>
    </row>
    <row r="77" spans="1:22" ht="14.25" hidden="1" customHeight="1" x14ac:dyDescent="0.25">
      <c r="A77" s="17"/>
      <c r="B77" s="59" t="s">
        <v>6</v>
      </c>
      <c r="C77" s="60" t="s">
        <v>6</v>
      </c>
      <c r="D77" s="61" t="s">
        <v>57</v>
      </c>
      <c r="E77" s="62" t="s">
        <v>6</v>
      </c>
      <c r="F77" s="62" t="s">
        <v>6</v>
      </c>
      <c r="G77" s="63" t="s">
        <v>6</v>
      </c>
      <c r="H77" s="64" t="s">
        <v>6</v>
      </c>
      <c r="I77" s="65"/>
      <c r="J77" s="66" t="s">
        <v>57</v>
      </c>
      <c r="K77" s="62" t="s">
        <v>6</v>
      </c>
      <c r="L77" s="62" t="s">
        <v>6</v>
      </c>
      <c r="M77" s="63" t="s">
        <v>6</v>
      </c>
      <c r="N77" s="67" t="s">
        <v>6</v>
      </c>
      <c r="O77" s="68"/>
      <c r="P77" s="69" t="str">
        <f t="shared" si="5"/>
        <v/>
      </c>
      <c r="Q77" s="70" t="s">
        <v>6</v>
      </c>
      <c r="R77" s="71" t="s">
        <v>6</v>
      </c>
      <c r="S77" s="62" t="s">
        <v>6</v>
      </c>
      <c r="T77" s="60" t="s">
        <v>6</v>
      </c>
      <c r="U77" s="72" t="s">
        <v>6</v>
      </c>
      <c r="V77" s="73" t="e">
        <f t="shared" si="4"/>
        <v>#VALUE!</v>
      </c>
    </row>
    <row r="78" spans="1:22" ht="14.25" hidden="1" customHeight="1" x14ac:dyDescent="0.25">
      <c r="A78" s="17"/>
      <c r="B78" s="59" t="s">
        <v>6</v>
      </c>
      <c r="C78" s="60" t="s">
        <v>6</v>
      </c>
      <c r="D78" s="61" t="s">
        <v>57</v>
      </c>
      <c r="E78" s="62" t="s">
        <v>6</v>
      </c>
      <c r="F78" s="62" t="s">
        <v>6</v>
      </c>
      <c r="G78" s="63" t="s">
        <v>6</v>
      </c>
      <c r="H78" s="64" t="s">
        <v>6</v>
      </c>
      <c r="I78" s="65"/>
      <c r="J78" s="66" t="s">
        <v>57</v>
      </c>
      <c r="K78" s="62" t="s">
        <v>6</v>
      </c>
      <c r="L78" s="62" t="s">
        <v>6</v>
      </c>
      <c r="M78" s="63" t="s">
        <v>6</v>
      </c>
      <c r="N78" s="67" t="s">
        <v>6</v>
      </c>
      <c r="O78" s="68"/>
      <c r="P78" s="69" t="str">
        <f t="shared" si="5"/>
        <v/>
      </c>
      <c r="Q78" s="70" t="s">
        <v>6</v>
      </c>
      <c r="R78" s="71" t="s">
        <v>6</v>
      </c>
      <c r="S78" s="62" t="s">
        <v>6</v>
      </c>
      <c r="T78" s="60" t="s">
        <v>6</v>
      </c>
      <c r="U78" s="72" t="s">
        <v>6</v>
      </c>
      <c r="V78" s="73" t="e">
        <f t="shared" si="4"/>
        <v>#VALUE!</v>
      </c>
    </row>
    <row r="79" spans="1:22" ht="14.25" hidden="1" customHeight="1" x14ac:dyDescent="0.25">
      <c r="A79" s="17"/>
      <c r="B79" s="59" t="s">
        <v>6</v>
      </c>
      <c r="C79" s="60" t="s">
        <v>6</v>
      </c>
      <c r="D79" s="61" t="s">
        <v>57</v>
      </c>
      <c r="E79" s="62" t="s">
        <v>6</v>
      </c>
      <c r="F79" s="62" t="s">
        <v>6</v>
      </c>
      <c r="G79" s="63" t="s">
        <v>6</v>
      </c>
      <c r="H79" s="64" t="s">
        <v>6</v>
      </c>
      <c r="I79" s="65"/>
      <c r="J79" s="66" t="s">
        <v>57</v>
      </c>
      <c r="K79" s="62" t="s">
        <v>6</v>
      </c>
      <c r="L79" s="62" t="s">
        <v>6</v>
      </c>
      <c r="M79" s="63" t="s">
        <v>6</v>
      </c>
      <c r="N79" s="67" t="s">
        <v>6</v>
      </c>
      <c r="O79" s="68"/>
      <c r="P79" s="69" t="str">
        <f t="shared" si="5"/>
        <v/>
      </c>
      <c r="Q79" s="70" t="s">
        <v>6</v>
      </c>
      <c r="R79" s="71" t="s">
        <v>6</v>
      </c>
      <c r="S79" s="62" t="s">
        <v>6</v>
      </c>
      <c r="T79" s="60" t="s">
        <v>6</v>
      </c>
      <c r="U79" s="72" t="s">
        <v>6</v>
      </c>
      <c r="V79" s="73" t="e">
        <f t="shared" si="4"/>
        <v>#VALUE!</v>
      </c>
    </row>
    <row r="80" spans="1:22" ht="14.25" hidden="1" customHeight="1" x14ac:dyDescent="0.25">
      <c r="A80" s="17"/>
      <c r="B80" s="59" t="s">
        <v>6</v>
      </c>
      <c r="C80" s="60" t="s">
        <v>6</v>
      </c>
      <c r="D80" s="61" t="s">
        <v>57</v>
      </c>
      <c r="E80" s="62" t="s">
        <v>6</v>
      </c>
      <c r="F80" s="62" t="s">
        <v>6</v>
      </c>
      <c r="G80" s="63" t="s">
        <v>6</v>
      </c>
      <c r="H80" s="64" t="s">
        <v>6</v>
      </c>
      <c r="I80" s="65"/>
      <c r="J80" s="66" t="s">
        <v>57</v>
      </c>
      <c r="K80" s="62" t="s">
        <v>6</v>
      </c>
      <c r="L80" s="62" t="s">
        <v>6</v>
      </c>
      <c r="M80" s="63" t="s">
        <v>6</v>
      </c>
      <c r="N80" s="67" t="s">
        <v>6</v>
      </c>
      <c r="O80" s="68"/>
      <c r="P80" s="69" t="str">
        <f t="shared" si="5"/>
        <v/>
      </c>
      <c r="Q80" s="70" t="s">
        <v>6</v>
      </c>
      <c r="R80" s="71" t="s">
        <v>6</v>
      </c>
      <c r="S80" s="62" t="s">
        <v>6</v>
      </c>
      <c r="T80" s="60" t="s">
        <v>6</v>
      </c>
      <c r="U80" s="72" t="s">
        <v>6</v>
      </c>
      <c r="V80" s="73" t="e">
        <f t="shared" si="4"/>
        <v>#VALUE!</v>
      </c>
    </row>
    <row r="81" spans="1:22" ht="14.25" hidden="1" customHeight="1" x14ac:dyDescent="0.25">
      <c r="A81" s="17"/>
      <c r="B81" s="59" t="s">
        <v>6</v>
      </c>
      <c r="C81" s="60" t="s">
        <v>6</v>
      </c>
      <c r="D81" s="61" t="s">
        <v>57</v>
      </c>
      <c r="E81" s="62" t="s">
        <v>6</v>
      </c>
      <c r="F81" s="62" t="s">
        <v>6</v>
      </c>
      <c r="G81" s="63" t="s">
        <v>6</v>
      </c>
      <c r="H81" s="64" t="s">
        <v>6</v>
      </c>
      <c r="I81" s="65"/>
      <c r="J81" s="66" t="s">
        <v>57</v>
      </c>
      <c r="K81" s="62" t="s">
        <v>6</v>
      </c>
      <c r="L81" s="62" t="s">
        <v>6</v>
      </c>
      <c r="M81" s="63" t="s">
        <v>6</v>
      </c>
      <c r="N81" s="67" t="s">
        <v>6</v>
      </c>
      <c r="O81" s="68"/>
      <c r="P81" s="69" t="str">
        <f t="shared" si="5"/>
        <v/>
      </c>
      <c r="Q81" s="70" t="s">
        <v>6</v>
      </c>
      <c r="R81" s="71" t="s">
        <v>6</v>
      </c>
      <c r="S81" s="62" t="s">
        <v>6</v>
      </c>
      <c r="T81" s="60" t="s">
        <v>6</v>
      </c>
      <c r="U81" s="72" t="s">
        <v>6</v>
      </c>
      <c r="V81" s="73" t="e">
        <f t="shared" si="4"/>
        <v>#VALUE!</v>
      </c>
    </row>
    <row r="82" spans="1:22" ht="14.25" hidden="1" customHeight="1" x14ac:dyDescent="0.25">
      <c r="A82" s="17"/>
      <c r="B82" s="59" t="s">
        <v>6</v>
      </c>
      <c r="C82" s="60" t="s">
        <v>6</v>
      </c>
      <c r="D82" s="61" t="s">
        <v>57</v>
      </c>
      <c r="E82" s="62" t="s">
        <v>6</v>
      </c>
      <c r="F82" s="62" t="s">
        <v>6</v>
      </c>
      <c r="G82" s="63" t="s">
        <v>6</v>
      </c>
      <c r="H82" s="64" t="s">
        <v>6</v>
      </c>
      <c r="I82" s="65"/>
      <c r="J82" s="66" t="s">
        <v>57</v>
      </c>
      <c r="K82" s="62" t="s">
        <v>6</v>
      </c>
      <c r="L82" s="62" t="s">
        <v>6</v>
      </c>
      <c r="M82" s="63" t="s">
        <v>6</v>
      </c>
      <c r="N82" s="67" t="s">
        <v>6</v>
      </c>
      <c r="O82" s="68"/>
      <c r="P82" s="69" t="str">
        <f t="shared" si="5"/>
        <v/>
      </c>
      <c r="Q82" s="70" t="s">
        <v>6</v>
      </c>
      <c r="R82" s="71" t="s">
        <v>6</v>
      </c>
      <c r="S82" s="62" t="s">
        <v>6</v>
      </c>
      <c r="T82" s="60" t="s">
        <v>6</v>
      </c>
      <c r="U82" s="72" t="s">
        <v>6</v>
      </c>
      <c r="V82" s="73" t="e">
        <f t="shared" si="4"/>
        <v>#VALUE!</v>
      </c>
    </row>
    <row r="83" spans="1:22" ht="14.25" hidden="1" customHeight="1" x14ac:dyDescent="0.25">
      <c r="A83" s="17"/>
      <c r="B83" s="59" t="s">
        <v>6</v>
      </c>
      <c r="C83" s="60" t="s">
        <v>6</v>
      </c>
      <c r="D83" s="61" t="s">
        <v>57</v>
      </c>
      <c r="E83" s="62" t="s">
        <v>6</v>
      </c>
      <c r="F83" s="62" t="s">
        <v>6</v>
      </c>
      <c r="G83" s="63" t="s">
        <v>6</v>
      </c>
      <c r="H83" s="64" t="s">
        <v>6</v>
      </c>
      <c r="I83" s="65"/>
      <c r="J83" s="66" t="s">
        <v>57</v>
      </c>
      <c r="K83" s="62" t="s">
        <v>6</v>
      </c>
      <c r="L83" s="62" t="s">
        <v>6</v>
      </c>
      <c r="M83" s="63" t="s">
        <v>6</v>
      </c>
      <c r="N83" s="67" t="s">
        <v>6</v>
      </c>
      <c r="O83" s="68"/>
      <c r="P83" s="69" t="str">
        <f t="shared" si="5"/>
        <v/>
      </c>
      <c r="Q83" s="70" t="s">
        <v>6</v>
      </c>
      <c r="R83" s="71" t="s">
        <v>6</v>
      </c>
      <c r="S83" s="62" t="s">
        <v>6</v>
      </c>
      <c r="T83" s="60" t="s">
        <v>6</v>
      </c>
      <c r="U83" s="72" t="s">
        <v>6</v>
      </c>
      <c r="V83" s="73" t="e">
        <f t="shared" si="4"/>
        <v>#VALUE!</v>
      </c>
    </row>
    <row r="84" spans="1:22" ht="14.25" hidden="1" customHeight="1" x14ac:dyDescent="0.25">
      <c r="A84" s="17"/>
      <c r="B84" s="59" t="s">
        <v>6</v>
      </c>
      <c r="C84" s="60" t="s">
        <v>6</v>
      </c>
      <c r="D84" s="61" t="s">
        <v>57</v>
      </c>
      <c r="E84" s="62" t="s">
        <v>6</v>
      </c>
      <c r="F84" s="62" t="s">
        <v>6</v>
      </c>
      <c r="G84" s="63" t="s">
        <v>6</v>
      </c>
      <c r="H84" s="64" t="s">
        <v>6</v>
      </c>
      <c r="I84" s="65"/>
      <c r="J84" s="66" t="s">
        <v>57</v>
      </c>
      <c r="K84" s="62" t="s">
        <v>6</v>
      </c>
      <c r="L84" s="62" t="s">
        <v>6</v>
      </c>
      <c r="M84" s="63" t="s">
        <v>6</v>
      </c>
      <c r="N84" s="67" t="s">
        <v>6</v>
      </c>
      <c r="O84" s="68"/>
      <c r="P84" s="69" t="str">
        <f t="shared" si="5"/>
        <v/>
      </c>
      <c r="Q84" s="70" t="s">
        <v>6</v>
      </c>
      <c r="R84" s="71" t="s">
        <v>6</v>
      </c>
      <c r="S84" s="62" t="s">
        <v>6</v>
      </c>
      <c r="T84" s="60" t="s">
        <v>6</v>
      </c>
      <c r="U84" s="72" t="s">
        <v>6</v>
      </c>
      <c r="V84" s="73" t="e">
        <f t="shared" si="4"/>
        <v>#VALUE!</v>
      </c>
    </row>
    <row r="85" spans="1:22" ht="14.25" hidden="1" customHeight="1" x14ac:dyDescent="0.25">
      <c r="A85" s="17"/>
      <c r="B85" s="59" t="s">
        <v>6</v>
      </c>
      <c r="C85" s="60" t="s">
        <v>6</v>
      </c>
      <c r="D85" s="61" t="s">
        <v>57</v>
      </c>
      <c r="E85" s="62" t="s">
        <v>6</v>
      </c>
      <c r="F85" s="62" t="s">
        <v>6</v>
      </c>
      <c r="G85" s="63" t="s">
        <v>6</v>
      </c>
      <c r="H85" s="64" t="s">
        <v>6</v>
      </c>
      <c r="I85" s="65"/>
      <c r="J85" s="66" t="s">
        <v>57</v>
      </c>
      <c r="K85" s="62" t="s">
        <v>6</v>
      </c>
      <c r="L85" s="62" t="s">
        <v>6</v>
      </c>
      <c r="M85" s="63" t="s">
        <v>6</v>
      </c>
      <c r="N85" s="67" t="s">
        <v>6</v>
      </c>
      <c r="O85" s="68"/>
      <c r="P85" s="69" t="str">
        <f t="shared" si="5"/>
        <v/>
      </c>
      <c r="Q85" s="70" t="s">
        <v>6</v>
      </c>
      <c r="R85" s="71" t="s">
        <v>6</v>
      </c>
      <c r="S85" s="62" t="s">
        <v>6</v>
      </c>
      <c r="T85" s="60" t="s">
        <v>6</v>
      </c>
      <c r="U85" s="72" t="s">
        <v>6</v>
      </c>
      <c r="V85" s="73" t="e">
        <f t="shared" si="4"/>
        <v>#VALUE!</v>
      </c>
    </row>
    <row r="86" spans="1:22" ht="14.25" hidden="1" customHeight="1" x14ac:dyDescent="0.25">
      <c r="A86" s="17"/>
      <c r="B86" s="59" t="s">
        <v>6</v>
      </c>
      <c r="C86" s="60" t="s">
        <v>6</v>
      </c>
      <c r="D86" s="61" t="s">
        <v>57</v>
      </c>
      <c r="E86" s="62" t="s">
        <v>6</v>
      </c>
      <c r="F86" s="62" t="s">
        <v>6</v>
      </c>
      <c r="G86" s="63" t="s">
        <v>6</v>
      </c>
      <c r="H86" s="64" t="s">
        <v>6</v>
      </c>
      <c r="I86" s="65"/>
      <c r="J86" s="66" t="s">
        <v>57</v>
      </c>
      <c r="K86" s="62" t="s">
        <v>6</v>
      </c>
      <c r="L86" s="62" t="s">
        <v>6</v>
      </c>
      <c r="M86" s="63" t="s">
        <v>6</v>
      </c>
      <c r="N86" s="67" t="s">
        <v>6</v>
      </c>
      <c r="O86" s="68"/>
      <c r="P86" s="69" t="str">
        <f t="shared" si="5"/>
        <v/>
      </c>
      <c r="Q86" s="70" t="s">
        <v>6</v>
      </c>
      <c r="R86" s="71" t="s">
        <v>6</v>
      </c>
      <c r="S86" s="62" t="s">
        <v>6</v>
      </c>
      <c r="T86" s="60" t="s">
        <v>6</v>
      </c>
      <c r="U86" s="72" t="s">
        <v>6</v>
      </c>
      <c r="V86" s="73" t="e">
        <f t="shared" si="4"/>
        <v>#VALUE!</v>
      </c>
    </row>
    <row r="87" spans="1:22" ht="14.25" hidden="1" customHeight="1" x14ac:dyDescent="0.25">
      <c r="A87" s="17"/>
      <c r="B87" s="59" t="s">
        <v>6</v>
      </c>
      <c r="C87" s="60" t="s">
        <v>6</v>
      </c>
      <c r="D87" s="61" t="s">
        <v>57</v>
      </c>
      <c r="E87" s="62" t="s">
        <v>6</v>
      </c>
      <c r="F87" s="62" t="s">
        <v>6</v>
      </c>
      <c r="G87" s="63" t="s">
        <v>6</v>
      </c>
      <c r="H87" s="64" t="s">
        <v>6</v>
      </c>
      <c r="I87" s="65"/>
      <c r="J87" s="66" t="s">
        <v>57</v>
      </c>
      <c r="K87" s="62" t="s">
        <v>6</v>
      </c>
      <c r="L87" s="62" t="s">
        <v>6</v>
      </c>
      <c r="M87" s="63" t="s">
        <v>6</v>
      </c>
      <c r="N87" s="67" t="s">
        <v>6</v>
      </c>
      <c r="O87" s="68"/>
      <c r="P87" s="69" t="str">
        <f t="shared" ref="P87:P92" si="6">IF(OR(E87="",E87="-",K87="",K87="-"),"",E87-K87)</f>
        <v/>
      </c>
      <c r="Q87" s="70" t="s">
        <v>6</v>
      </c>
      <c r="R87" s="71" t="s">
        <v>6</v>
      </c>
      <c r="S87" s="62" t="s">
        <v>6</v>
      </c>
      <c r="T87" s="60" t="s">
        <v>6</v>
      </c>
      <c r="U87" s="72" t="s">
        <v>6</v>
      </c>
      <c r="V87" s="73" t="e">
        <f t="shared" si="4"/>
        <v>#VALUE!</v>
      </c>
    </row>
    <row r="88" spans="1:22" ht="14.25" hidden="1" customHeight="1" x14ac:dyDescent="0.25">
      <c r="A88" s="17"/>
      <c r="B88" s="59" t="s">
        <v>6</v>
      </c>
      <c r="C88" s="60" t="s">
        <v>6</v>
      </c>
      <c r="D88" s="61" t="s">
        <v>57</v>
      </c>
      <c r="E88" s="62" t="s">
        <v>6</v>
      </c>
      <c r="F88" s="62" t="s">
        <v>6</v>
      </c>
      <c r="G88" s="63" t="s">
        <v>6</v>
      </c>
      <c r="H88" s="64" t="s">
        <v>6</v>
      </c>
      <c r="I88" s="65"/>
      <c r="J88" s="66" t="s">
        <v>57</v>
      </c>
      <c r="K88" s="62" t="s">
        <v>6</v>
      </c>
      <c r="L88" s="62" t="s">
        <v>6</v>
      </c>
      <c r="M88" s="63" t="s">
        <v>6</v>
      </c>
      <c r="N88" s="67" t="s">
        <v>6</v>
      </c>
      <c r="O88" s="68"/>
      <c r="P88" s="69" t="str">
        <f t="shared" si="6"/>
        <v/>
      </c>
      <c r="Q88" s="70" t="s">
        <v>6</v>
      </c>
      <c r="R88" s="71" t="s">
        <v>6</v>
      </c>
      <c r="S88" s="62" t="s">
        <v>6</v>
      </c>
      <c r="T88" s="60" t="s">
        <v>6</v>
      </c>
      <c r="U88" s="72" t="s">
        <v>6</v>
      </c>
      <c r="V88" s="73" t="e">
        <f t="shared" si="4"/>
        <v>#VALUE!</v>
      </c>
    </row>
    <row r="89" spans="1:22" ht="14.25" hidden="1" customHeight="1" x14ac:dyDescent="0.25">
      <c r="A89" s="17"/>
      <c r="B89" s="59" t="s">
        <v>6</v>
      </c>
      <c r="C89" s="60" t="s">
        <v>6</v>
      </c>
      <c r="D89" s="61" t="s">
        <v>57</v>
      </c>
      <c r="E89" s="62" t="s">
        <v>6</v>
      </c>
      <c r="F89" s="62" t="s">
        <v>6</v>
      </c>
      <c r="G89" s="63" t="s">
        <v>6</v>
      </c>
      <c r="H89" s="64" t="s">
        <v>6</v>
      </c>
      <c r="I89" s="65"/>
      <c r="J89" s="66" t="s">
        <v>57</v>
      </c>
      <c r="K89" s="62" t="s">
        <v>6</v>
      </c>
      <c r="L89" s="62" t="s">
        <v>6</v>
      </c>
      <c r="M89" s="63" t="s">
        <v>6</v>
      </c>
      <c r="N89" s="67" t="s">
        <v>6</v>
      </c>
      <c r="O89" s="68"/>
      <c r="P89" s="69" t="str">
        <f t="shared" si="6"/>
        <v/>
      </c>
      <c r="Q89" s="70" t="s">
        <v>6</v>
      </c>
      <c r="R89" s="71" t="s">
        <v>6</v>
      </c>
      <c r="S89" s="62" t="s">
        <v>6</v>
      </c>
      <c r="T89" s="60" t="s">
        <v>6</v>
      </c>
      <c r="U89" s="72" t="s">
        <v>6</v>
      </c>
      <c r="V89" s="73" t="e">
        <f t="shared" si="4"/>
        <v>#VALUE!</v>
      </c>
    </row>
    <row r="90" spans="1:22" ht="14.25" hidden="1" customHeight="1" x14ac:dyDescent="0.25">
      <c r="A90" s="17"/>
      <c r="B90" s="59" t="s">
        <v>6</v>
      </c>
      <c r="C90" s="60" t="s">
        <v>6</v>
      </c>
      <c r="D90" s="61" t="s">
        <v>57</v>
      </c>
      <c r="E90" s="62" t="s">
        <v>6</v>
      </c>
      <c r="F90" s="62" t="s">
        <v>6</v>
      </c>
      <c r="G90" s="63" t="s">
        <v>6</v>
      </c>
      <c r="H90" s="64" t="s">
        <v>6</v>
      </c>
      <c r="I90" s="65"/>
      <c r="J90" s="66" t="s">
        <v>57</v>
      </c>
      <c r="K90" s="62" t="s">
        <v>6</v>
      </c>
      <c r="L90" s="62" t="s">
        <v>6</v>
      </c>
      <c r="M90" s="63" t="s">
        <v>6</v>
      </c>
      <c r="N90" s="67" t="s">
        <v>6</v>
      </c>
      <c r="O90" s="68"/>
      <c r="P90" s="69" t="str">
        <f t="shared" si="6"/>
        <v/>
      </c>
      <c r="Q90" s="70" t="s">
        <v>6</v>
      </c>
      <c r="R90" s="71" t="s">
        <v>6</v>
      </c>
      <c r="S90" s="62" t="s">
        <v>6</v>
      </c>
      <c r="T90" s="60" t="s">
        <v>6</v>
      </c>
      <c r="U90" s="72" t="s">
        <v>6</v>
      </c>
      <c r="V90" s="73" t="e">
        <f t="shared" si="4"/>
        <v>#VALUE!</v>
      </c>
    </row>
    <row r="91" spans="1:22" ht="14.25" hidden="1" customHeight="1" x14ac:dyDescent="0.25">
      <c r="A91" s="17"/>
      <c r="B91" s="59" t="s">
        <v>6</v>
      </c>
      <c r="C91" s="60" t="s">
        <v>6</v>
      </c>
      <c r="D91" s="61" t="s">
        <v>57</v>
      </c>
      <c r="E91" s="62" t="s">
        <v>6</v>
      </c>
      <c r="F91" s="62" t="s">
        <v>6</v>
      </c>
      <c r="G91" s="63" t="s">
        <v>6</v>
      </c>
      <c r="H91" s="64" t="s">
        <v>6</v>
      </c>
      <c r="I91" s="65"/>
      <c r="J91" s="66" t="s">
        <v>57</v>
      </c>
      <c r="K91" s="62" t="s">
        <v>6</v>
      </c>
      <c r="L91" s="62" t="s">
        <v>6</v>
      </c>
      <c r="M91" s="63" t="s">
        <v>6</v>
      </c>
      <c r="N91" s="67" t="s">
        <v>6</v>
      </c>
      <c r="O91" s="68"/>
      <c r="P91" s="69" t="str">
        <f t="shared" si="6"/>
        <v/>
      </c>
      <c r="Q91" s="70" t="s">
        <v>6</v>
      </c>
      <c r="R91" s="71" t="s">
        <v>6</v>
      </c>
      <c r="S91" s="62" t="s">
        <v>6</v>
      </c>
      <c r="T91" s="60" t="s">
        <v>6</v>
      </c>
      <c r="U91" s="72" t="s">
        <v>6</v>
      </c>
      <c r="V91" s="73" t="e">
        <f t="shared" si="4"/>
        <v>#VALUE!</v>
      </c>
    </row>
    <row r="92" spans="1:22" ht="15" hidden="1" customHeight="1" x14ac:dyDescent="0.25">
      <c r="A92" s="17"/>
      <c r="B92" s="59" t="s">
        <v>6</v>
      </c>
      <c r="C92" s="60" t="s">
        <v>6</v>
      </c>
      <c r="D92" s="61" t="s">
        <v>57</v>
      </c>
      <c r="E92" s="62" t="s">
        <v>6</v>
      </c>
      <c r="F92" s="62" t="s">
        <v>6</v>
      </c>
      <c r="G92" s="63" t="s">
        <v>6</v>
      </c>
      <c r="H92" s="64" t="s">
        <v>6</v>
      </c>
      <c r="I92" s="65"/>
      <c r="J92" s="66" t="s">
        <v>57</v>
      </c>
      <c r="K92" s="62" t="s">
        <v>6</v>
      </c>
      <c r="L92" s="62" t="s">
        <v>6</v>
      </c>
      <c r="M92" s="63" t="s">
        <v>6</v>
      </c>
      <c r="N92" s="67" t="s">
        <v>6</v>
      </c>
      <c r="O92" s="68"/>
      <c r="P92" s="69" t="str">
        <f t="shared" si="6"/>
        <v/>
      </c>
      <c r="Q92" s="70" t="s">
        <v>6</v>
      </c>
      <c r="R92" s="71" t="s">
        <v>6</v>
      </c>
      <c r="S92" s="62" t="s">
        <v>6</v>
      </c>
      <c r="T92" s="60" t="s">
        <v>6</v>
      </c>
      <c r="U92" s="72" t="s">
        <v>6</v>
      </c>
      <c r="V92" s="73" t="e">
        <f t="shared" si="4"/>
        <v>#VALUE!</v>
      </c>
    </row>
    <row r="93" spans="1:22" ht="14.25" customHeight="1" x14ac:dyDescent="0.25">
      <c r="A93" s="17"/>
      <c r="B93" s="74" t="s">
        <v>88</v>
      </c>
      <c r="C93" s="75">
        <f>IF(SUM(C23:C92)=0,"-",AVERAGE(C23:C92))</f>
        <v>24</v>
      </c>
      <c r="D93" s="76" t="s">
        <v>57</v>
      </c>
      <c r="E93" s="77">
        <f>IF(SUM(E23:E92)=0,0,AVERAGE(E23:E92))</f>
        <v>51.096838920347153</v>
      </c>
      <c r="F93" s="77">
        <f>IF(SUM(F23:F92)=0,"-",AVERAGE(F23:F92))</f>
        <v>5.7381334304809579</v>
      </c>
      <c r="G93" s="78">
        <f>IF(SUM(G23:G92)=0,"-",AVERAGE(G23:G92))</f>
        <v>5.100054340977823</v>
      </c>
      <c r="H93" s="79" t="str">
        <f>IF(SUM(H23:H92)=0,"-",AVERAGE(H23:H92))</f>
        <v>-</v>
      </c>
      <c r="I93" s="78"/>
      <c r="J93" s="80" t="s">
        <v>57</v>
      </c>
      <c r="K93" s="77">
        <f>IF(SUM(K23:K92)=0,0,AVERAGE(K23:K92))</f>
        <v>25.795641006961947</v>
      </c>
      <c r="L93" s="77">
        <f>IF(SUM(L23:L92)=0,"-",AVERAGE(L23:L92))</f>
        <v>4.2598314285278311</v>
      </c>
      <c r="M93" s="78">
        <f>IF(SUM(M23:M92)=0,"-",AVERAGE(M23:M92))</f>
        <v>5.1204676474294351</v>
      </c>
      <c r="N93" s="78" t="str">
        <f>IF(SUM(N23:N92)=0,"-",AVERAGE(N23:N92))</f>
        <v>-</v>
      </c>
      <c r="O93" s="81"/>
      <c r="P93" s="82">
        <f t="shared" ref="P93:U93" si="7">IF(SUM(P23:P92)=0,"-",AVERAGE(P23:P92))</f>
        <v>25.301197913385227</v>
      </c>
      <c r="Q93" s="79">
        <f t="shared" si="7"/>
        <v>-2.0413306451612902E-2</v>
      </c>
      <c r="R93" s="78" t="str">
        <f t="shared" si="7"/>
        <v>-</v>
      </c>
      <c r="S93" s="78" t="str">
        <f t="shared" si="7"/>
        <v>-</v>
      </c>
      <c r="T93" s="75" t="str">
        <f t="shared" si="7"/>
        <v>-</v>
      </c>
      <c r="U93" s="83">
        <f t="shared" si="7"/>
        <v>0.14234259820753539</v>
      </c>
      <c r="V93" s="73"/>
    </row>
    <row r="94" spans="1:22" ht="15.75" customHeight="1" thickBot="1" x14ac:dyDescent="0.3">
      <c r="A94" s="17"/>
      <c r="B94" s="84" t="s">
        <v>89</v>
      </c>
      <c r="C94" s="85">
        <f>SUM(C23:C92)</f>
        <v>744</v>
      </c>
      <c r="D94" s="84"/>
      <c r="E94" s="86"/>
      <c r="F94" s="86"/>
      <c r="G94" s="87">
        <f>SUM(G23:G92)</f>
        <v>158.1016845703125</v>
      </c>
      <c r="H94" s="88">
        <f>SUM(H23:H92)</f>
        <v>0</v>
      </c>
      <c r="I94" s="89"/>
      <c r="J94" s="86"/>
      <c r="K94" s="86"/>
      <c r="L94" s="86"/>
      <c r="M94" s="90">
        <f>SUM(M23:M92)</f>
        <v>158.7344970703125</v>
      </c>
      <c r="N94" s="91">
        <f>SUM(N23:N92)</f>
        <v>0</v>
      </c>
      <c r="O94" s="92"/>
      <c r="P94" s="84"/>
      <c r="Q94" s="93">
        <f>SUM(Q23:Q92)</f>
        <v>-0.6328125</v>
      </c>
      <c r="R94" s="89">
        <f>SUM(R23:R92)</f>
        <v>0</v>
      </c>
      <c r="S94" s="86">
        <f>SUM(S23:S92)</f>
        <v>0</v>
      </c>
      <c r="T94" s="92">
        <f>SUM(T23:T92)</f>
        <v>0</v>
      </c>
      <c r="U94" s="94">
        <f>SUM(U23:U92)</f>
        <v>4.4126205444335973</v>
      </c>
      <c r="V94" s="73"/>
    </row>
    <row r="95" spans="1:22" s="95" customFormat="1" ht="18.75" customHeight="1" x14ac:dyDescent="0.2">
      <c r="A95" s="96"/>
      <c r="B95" s="97">
        <f>70-COUNTIF(B23:B92,"")</f>
        <v>31</v>
      </c>
      <c r="C95" s="97">
        <f>COUNT(C23:C92)</f>
        <v>31</v>
      </c>
      <c r="D95" s="97">
        <f>B95-C95</f>
        <v>0</v>
      </c>
      <c r="E95" s="97" t="s">
        <v>90</v>
      </c>
      <c r="F95" s="97">
        <v>7</v>
      </c>
      <c r="G95" s="98">
        <f>AVERAGE(G47:G53)</f>
        <v>5.691650390625</v>
      </c>
      <c r="H95" s="98"/>
      <c r="I95" s="97"/>
      <c r="J95" s="97"/>
      <c r="K95" s="97"/>
      <c r="L95" s="97"/>
      <c r="M95" s="98">
        <f>AVERAGE(M47:M53)</f>
        <v>5.7154192243303568</v>
      </c>
      <c r="N95" s="98"/>
      <c r="O95" s="99"/>
      <c r="P95" s="99"/>
      <c r="Q95" s="98">
        <f>AVERAGE(Q47:Q53)</f>
        <v>-2.3768833705357144E-2</v>
      </c>
      <c r="R95" s="98"/>
      <c r="S95" s="98"/>
      <c r="T95" s="99"/>
      <c r="U95" s="100">
        <f>AVERAGE(U47:U53)</f>
        <v>0.16194806780133927</v>
      </c>
    </row>
    <row r="96" spans="1:22" ht="13.5" customHeight="1" x14ac:dyDescent="0.25">
      <c r="A96" s="17"/>
      <c r="B96" s="22" t="s">
        <v>91</v>
      </c>
      <c r="C96" s="22"/>
      <c r="D96" s="22"/>
      <c r="E96" s="22"/>
      <c r="F96" s="22"/>
      <c r="G96" s="101"/>
      <c r="H96" s="101"/>
      <c r="I96" s="22"/>
      <c r="J96" s="22"/>
      <c r="K96" s="22"/>
      <c r="L96" s="22"/>
      <c r="M96" s="101"/>
      <c r="N96" s="22"/>
      <c r="O96" s="22"/>
      <c r="P96" s="22"/>
      <c r="Q96" s="101"/>
      <c r="R96" s="22"/>
      <c r="S96" s="22"/>
      <c r="T96" s="22"/>
      <c r="U96" s="22">
        <v>0</v>
      </c>
    </row>
    <row r="97" spans="1:21" s="102" customFormat="1" ht="13.5" customHeight="1" x14ac:dyDescent="0.25">
      <c r="A97" s="103"/>
      <c r="B97" s="104" t="s">
        <v>92</v>
      </c>
      <c r="C97" s="104"/>
      <c r="D97" s="104"/>
      <c r="E97" s="104"/>
      <c r="F97" s="104"/>
      <c r="G97" s="105"/>
      <c r="H97" s="105"/>
      <c r="I97" s="104"/>
      <c r="J97" s="104"/>
      <c r="K97" s="104"/>
      <c r="L97" s="104"/>
      <c r="M97" s="105"/>
      <c r="N97" s="104"/>
      <c r="O97" s="104"/>
      <c r="P97" s="104"/>
      <c r="Q97" s="105"/>
      <c r="R97" s="104"/>
      <c r="S97" s="104"/>
      <c r="T97" s="104"/>
      <c r="U97" s="104">
        <v>0</v>
      </c>
    </row>
    <row r="98" spans="1:21" s="2" customFormat="1" ht="13.5" customHeight="1" x14ac:dyDescent="0.25">
      <c r="A98" s="106"/>
      <c r="B98" s="107" t="s">
        <v>89</v>
      </c>
      <c r="C98" s="107"/>
      <c r="D98" s="107"/>
      <c r="E98" s="107"/>
      <c r="F98" s="107"/>
      <c r="G98" s="108"/>
      <c r="H98" s="108"/>
      <c r="I98" s="107"/>
      <c r="J98" s="107"/>
      <c r="K98" s="107"/>
      <c r="L98" s="107"/>
      <c r="M98" s="108"/>
      <c r="N98" s="107"/>
      <c r="O98" s="107"/>
      <c r="P98" s="107"/>
      <c r="Q98" s="108"/>
      <c r="R98" s="107"/>
      <c r="S98" s="107"/>
      <c r="T98" s="107"/>
      <c r="U98" s="107">
        <f>U94+U96-U97</f>
        <v>4.4126205444335973</v>
      </c>
    </row>
    <row r="99" spans="1:21" s="24" customFormat="1" ht="6" customHeight="1" x14ac:dyDescent="0.2">
      <c r="A99" s="109"/>
      <c r="B99" s="110"/>
      <c r="C99" s="110"/>
      <c r="D99" s="111"/>
      <c r="E99" s="111"/>
      <c r="F99" s="111"/>
      <c r="G99" s="110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0"/>
      <c r="U99" s="109"/>
    </row>
    <row r="100" spans="1:21" s="24" customFormat="1" ht="9" customHeight="1" x14ac:dyDescent="0.2"/>
    <row r="101" spans="1:21" ht="14.25" customHeight="1" x14ac:dyDescent="0.25">
      <c r="B101" s="1" t="s">
        <v>93</v>
      </c>
      <c r="G101" s="17">
        <f>24*(C95)-C94-C18*24</f>
        <v>0</v>
      </c>
      <c r="H101" s="1" t="s">
        <v>94</v>
      </c>
      <c r="I101" s="1" t="s">
        <v>94</v>
      </c>
    </row>
    <row r="102" spans="1:21" s="24" customFormat="1" ht="8.25" customHeight="1" x14ac:dyDescent="0.2"/>
    <row r="103" spans="1:21" ht="14.25" customHeight="1" x14ac:dyDescent="0.25">
      <c r="B103" s="1" t="s">
        <v>95</v>
      </c>
      <c r="P103" s="1" t="s">
        <v>96</v>
      </c>
    </row>
    <row r="104" spans="1:21" ht="14.25" customHeight="1" x14ac:dyDescent="0.25">
      <c r="B104" s="1" t="s">
        <v>97</v>
      </c>
      <c r="P104" s="1" t="s">
        <v>96</v>
      </c>
    </row>
    <row r="105" spans="1:21" ht="6.75" customHeight="1" x14ac:dyDescent="0.25"/>
    <row r="106" spans="1:21" ht="14.25" customHeight="1" x14ac:dyDescent="0.25">
      <c r="B106" s="1" t="s">
        <v>98</v>
      </c>
    </row>
    <row r="107" spans="1:21" ht="14.25" customHeight="1" x14ac:dyDescent="0.25">
      <c r="B107" s="1" t="s">
        <v>99</v>
      </c>
      <c r="U107" s="7" t="s">
        <v>100</v>
      </c>
    </row>
  </sheetData>
  <mergeCells count="3">
    <mergeCell ref="B2:P2"/>
    <mergeCell ref="D20:H20"/>
    <mergeCell ref="J20:N20"/>
  </mergeCells>
  <pageMargins left="0.23" right="0.18" top="0.28999999999999998" bottom="0.34" header="0.18" footer="0.2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Dmitriy</cp:lastModifiedBy>
  <cp:lastPrinted>2009-09-25T11:49:20Z</cp:lastPrinted>
  <dcterms:created xsi:type="dcterms:W3CDTF">1996-10-08T23:32:33Z</dcterms:created>
  <dcterms:modified xsi:type="dcterms:W3CDTF">2018-07-04T12:28:16Z</dcterms:modified>
</cp:coreProperties>
</file>