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0" windowWidth="19320" windowHeight="10920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'2.8'!$3:$3</definedName>
    <definedName name="_xlnm.Print_Area" localSheetId="7">'2.8'!$A$1:$D$172</definedName>
  </definedNames>
  <calcPr calcId="144525"/>
</workbook>
</file>

<file path=xl/calcChain.xml><?xml version="1.0" encoding="utf-8"?>
<calcChain xmlns="http://schemas.openxmlformats.org/spreadsheetml/2006/main">
  <c r="D151" i="12" l="1"/>
  <c r="D170" i="12"/>
  <c r="D169" i="12"/>
  <c r="D168" i="12" s="1"/>
  <c r="G132" i="12"/>
  <c r="D172" i="12"/>
  <c r="D173" i="12" s="1"/>
  <c r="D144" i="12"/>
  <c r="D142" i="12"/>
  <c r="D162" i="12"/>
  <c r="D163" i="12" s="1"/>
  <c r="D158" i="12"/>
  <c r="D161" i="12"/>
  <c r="D152" i="12"/>
  <c r="D148" i="12"/>
  <c r="D141" i="12"/>
  <c r="D138" i="12"/>
  <c r="D132" i="12"/>
  <c r="D133" i="12" s="1"/>
  <c r="D131" i="12"/>
  <c r="D128" i="12"/>
  <c r="D122" i="12"/>
  <c r="D123" i="12" s="1"/>
  <c r="D121" i="12"/>
  <c r="D118" i="12"/>
  <c r="D63" i="12"/>
  <c r="D52" i="12" s="1"/>
  <c r="D57" i="12"/>
  <c r="D72" i="12"/>
  <c r="D16" i="12"/>
  <c r="D143" i="12" l="1"/>
  <c r="D171" i="12"/>
  <c r="D113" i="12" s="1"/>
  <c r="D111" i="12" s="1"/>
  <c r="G129" i="12"/>
  <c r="G130" i="12"/>
  <c r="G135" i="12" s="1"/>
  <c r="D153" i="12"/>
  <c r="D154" i="12" s="1"/>
  <c r="D174" i="12"/>
  <c r="D15" i="12"/>
  <c r="D11" i="12" l="1"/>
  <c r="D24" i="12" s="1"/>
  <c r="D22" i="12" l="1"/>
  <c r="D21" i="12"/>
</calcChain>
</file>

<file path=xl/sharedStrings.xml><?xml version="1.0" encoding="utf-8"?>
<sst xmlns="http://schemas.openxmlformats.org/spreadsheetml/2006/main" count="1309" uniqueCount="338">
  <si>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</si>
  <si>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</si>
  <si>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</si>
  <si>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</si>
  <si>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</si>
  <si>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</si>
  <si>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</si>
  <si>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</si>
  <si>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</si>
  <si>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</si>
  <si>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</si>
  <si>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</si>
  <si>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</si>
  <si>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</si>
  <si>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</si>
  <si>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</si>
  <si>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</si>
  <si>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</si>
  <si>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</si>
  <si>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</si>
  <si>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</si>
  <si>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</si>
  <si>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</si>
  <si>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16.   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</si>
  <si>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17.    </t>
    </r>
    <r>
      <rPr>
        <b/>
        <sz val="12"/>
        <color indexed="8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</si>
  <si>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</si>
  <si>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</si>
  <si>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</si>
  <si>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</si>
  <si>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</si>
  <si>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</si>
  <si>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</si>
  <si>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</si>
  <si>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</si>
  <si>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</si>
  <si>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</si>
  <si>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</si>
  <si>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</si>
  <si>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</si>
  <si>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</si>
  <si>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</si>
  <si>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</si>
  <si>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</si>
  <si>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</si>
  <si>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</si>
  <si>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</si>
  <si>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</si>
  <si>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</si>
  <si>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</si>
  <si>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</si>
  <si>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</si>
  <si>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</si>
  <si>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</si>
  <si>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</si>
  <si>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</si>
  <si>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</si>
  <si>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</si>
  <si>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</si>
  <si>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</si>
  <si>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</si>
  <si>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</si>
  <si>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</si>
  <si>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</si>
  <si>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</si>
  <si>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</si>
  <si>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</si>
  <si>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</si>
  <si>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</si>
  <si>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</si>
  <si>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</si>
  <si>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</si>
  <si>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</si>
  <si>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</si>
  <si>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</si>
  <si>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</si>
  <si>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  <charset val="204"/>
      </rPr>
      <t>заполняется для каждого лифта)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</si>
  <si>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</si>
  <si>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</si>
  <si>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</si>
  <si>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indexed="3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</si>
  <si>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</si>
  <si>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</si>
  <si>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</si>
  <si>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</si>
  <si>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</si>
  <si>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</si>
  <si>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</si>
  <si>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</si>
  <si>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</si>
  <si>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</si>
  <si>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</si>
  <si>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</si>
  <si>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</si>
  <si>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</si>
  <si>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</si>
  <si>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</si>
  <si>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</si>
  <si>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</si>
  <si>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</si>
  <si>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</si>
  <si>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</si>
  <si>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</si>
  <si>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</si>
  <si>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</si>
  <si>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</si>
  <si>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</si>
  <si>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</si>
  <si>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</si>
  <si>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</si>
  <si>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</si>
  <si>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</si>
  <si>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</si>
  <si>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</si>
  <si>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</si>
  <si>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</si>
  <si>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</si>
  <si>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</si>
  <si>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</si>
  <si>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</si>
  <si>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</si>
  <si>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</si>
  <si>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</si>
  <si>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</si>
  <si>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</si>
  <si>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</si>
  <si>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</si>
  <si>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</si>
  <si>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</si>
  <si>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</si>
  <si>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</si>
  <si>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</si>
  <si>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</si>
  <si>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</si>
  <si>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</si>
  <si>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</si>
  <si>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</si>
  <si>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</si>
  <si>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</si>
  <si>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</si>
  <si>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</si>
  <si>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</si>
  <si>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</si>
  <si>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</si>
  <si>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</si>
  <si>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</si>
  <si>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</si>
  <si>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</si>
  <si>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</si>
  <si>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</si>
  <si>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</si>
  <si>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</si>
  <si>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</si>
  <si>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</si>
  <si>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</si>
  <si>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</si>
  <si>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</si>
  <si>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</si>
  <si>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</si>
  <si>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</si>
  <si>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</si>
  <si>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</si>
  <si>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</si>
  <si>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</si>
  <si>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</si>
  <si>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</si>
  <si>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</si>
  <si>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</si>
  <si>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</si>
  <si>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</si>
  <si>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</si>
  <si>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</si>
  <si>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</si>
  <si>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</si>
  <si>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</si>
  <si>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</si>
  <si>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</si>
  <si>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</si>
  <si>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</si>
  <si>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</si>
  <si>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</si>
  <si>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</si>
  <si>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  <charset val="204"/>
      </rPr>
      <t>(заполняется по каждому виду работ)</t>
    </r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</si>
  <si>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</si>
  <si>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</si>
  <si>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</si>
  <si>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</si>
  <si>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</si>
  <si>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</si>
  <si>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</si>
  <si>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</si>
  <si>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</si>
  <si>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</si>
  <si>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</si>
  <si>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</si>
  <si>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</si>
  <si>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</si>
  <si>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</si>
  <si>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</si>
  <si>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</si>
  <si>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Форма 2. Сведения о многоквартирном доме, управление которым осуществляет управляющая организация ООО "ЖИЛКОМСЕРВИС"</t>
  </si>
  <si>
    <t>Договора управления МКД заключены с каждым собственником</t>
  </si>
  <si>
    <t>Формирование фонда капитального ремонта на счете регионального оператора Санкт-Петербурга</t>
  </si>
  <si>
    <t>многоквартирный дом</t>
  </si>
  <si>
    <t>нет</t>
  </si>
  <si>
    <t>Уборка внутридомовых мест общего пользования</t>
  </si>
  <si>
    <t>Распоряжение Комитета по тарифам №235-р от 15.08.2012 г</t>
  </si>
  <si>
    <t>по графику</t>
  </si>
  <si>
    <t>ООО "ЖИЛКОМСЕРВИС"</t>
  </si>
  <si>
    <t>Уборка придомовой территории</t>
  </si>
  <si>
    <t>Содержание и ремонт ПЗУ</t>
  </si>
  <si>
    <t>Диспетчерская служба</t>
  </si>
  <si>
    <t>01.06.2011 г</t>
  </si>
  <si>
    <t>ежедневно</t>
  </si>
  <si>
    <t>Электроэнергия МОП</t>
  </si>
  <si>
    <t>через управляющаю компанию</t>
  </si>
  <si>
    <t>Квт/ч</t>
  </si>
  <si>
    <t>Главный бухгалтер</t>
  </si>
  <si>
    <t xml:space="preserve">                        есть</t>
  </si>
  <si>
    <t xml:space="preserve">железобетонные </t>
  </si>
  <si>
    <t>панельные</t>
  </si>
  <si>
    <t>Пассажирский</t>
  </si>
  <si>
    <t>на лестничной клетке</t>
  </si>
  <si>
    <t>Оштукатуренный</t>
  </si>
  <si>
    <t>плоская</t>
  </si>
  <si>
    <t>Мягкая (наплавляемая) крыша</t>
  </si>
  <si>
    <t>Блочный</t>
  </si>
  <si>
    <t>Протокол  собрания №1 от 01.11.2012 г</t>
  </si>
  <si>
    <t>Шлиссельбургский пр-кт  д.36 к 2</t>
  </si>
  <si>
    <t>6 927.00</t>
  </si>
  <si>
    <t>6 745.70</t>
  </si>
  <si>
    <t xml:space="preserve">181.30
</t>
  </si>
  <si>
    <t>657.20</t>
  </si>
  <si>
    <t xml:space="preserve">382.30
</t>
  </si>
  <si>
    <t>Санкт-Петербург, Шлиссельбургский пр. д.36, кор.2</t>
  </si>
  <si>
    <t>Содержание общего имущества в многоквартирном доме</t>
  </si>
  <si>
    <t>в том числе:</t>
  </si>
  <si>
    <t>Технические осмотры общего имущества МКД</t>
  </si>
  <si>
    <t>0,39</t>
  </si>
  <si>
    <t>Исполнитель работы (услуги)</t>
  </si>
  <si>
    <t>Ежедневно, кроме выходных и праздничных дней</t>
  </si>
  <si>
    <t>Работы по договорам со специализированными организациями</t>
  </si>
  <si>
    <t>руб./кв.м</t>
  </si>
  <si>
    <t xml:space="preserve"> по мере необходимости</t>
  </si>
  <si>
    <t>Услуги аварийного обслуживания</t>
  </si>
  <si>
    <t xml:space="preserve"> круглосуточно, по мере необходимости</t>
  </si>
  <si>
    <t>Работы по подготовке дома к сезонной эксплуатации</t>
  </si>
  <si>
    <t xml:space="preserve"> При подготовке к зиме</t>
  </si>
  <si>
    <t>Услуги по дератизации</t>
  </si>
  <si>
    <t>ОАО «Станция профилактической дезинфекции»</t>
  </si>
  <si>
    <t>ежемесячно</t>
  </si>
  <si>
    <t>Обслуживание системы видеонаблюдения</t>
  </si>
  <si>
    <t>0,03</t>
  </si>
  <si>
    <t xml:space="preserve"> два и более раза при снегопаде</t>
  </si>
  <si>
    <t>Уборка лестничных клеток</t>
  </si>
  <si>
    <t>руб</t>
  </si>
  <si>
    <t>По графику</t>
  </si>
  <si>
    <t>Вывоз твердых бытовых отходов:</t>
  </si>
  <si>
    <t>ЗАО "Завод Радиус"</t>
  </si>
  <si>
    <t xml:space="preserve"> по графику</t>
  </si>
  <si>
    <t>Текущий ремонт общего имущества в многоквартирном доме</t>
  </si>
  <si>
    <t>Домофоны, видеонаблюдение</t>
  </si>
  <si>
    <t>ИП "Алексеев О.Н."</t>
  </si>
  <si>
    <t>При выявлении неисправности</t>
  </si>
  <si>
    <t xml:space="preserve">Места общего пользования </t>
  </si>
  <si>
    <t>При проведении текущего ремонта</t>
  </si>
  <si>
    <t>Электроустановка</t>
  </si>
  <si>
    <t>по мере выявления</t>
  </si>
  <si>
    <t>Системы отопления, ГВС, ХВС, водоотведения</t>
  </si>
  <si>
    <t xml:space="preserve"> Оконные и дверные заполнения</t>
  </si>
  <si>
    <t xml:space="preserve">Фасад и внешнее благоустройство </t>
  </si>
  <si>
    <t>АППЗ</t>
  </si>
  <si>
    <t>ООО "Антарес"</t>
  </si>
  <si>
    <t>Ежедневно, кроме воскресных и праздничных дней</t>
  </si>
  <si>
    <t>Работы (услуги) по управлению многоквартирным домом</t>
  </si>
  <si>
    <t>Круглосуточно</t>
  </si>
  <si>
    <t>Обслуживание ПЗУ (переговорно-замочных устройств)</t>
  </si>
  <si>
    <t>По заявкам</t>
  </si>
  <si>
    <t>Обслуживание лифта</t>
  </si>
  <si>
    <t>ООО "СМУ-Сервис"</t>
  </si>
  <si>
    <t>Постоянно</t>
  </si>
  <si>
    <t>Радио</t>
  </si>
  <si>
    <t>ФГУП «Российские сети вещания и оповещения»</t>
  </si>
  <si>
    <t>Ежемесячно</t>
  </si>
  <si>
    <t>Антенна (кабельное телевидение)</t>
  </si>
  <si>
    <t>ООО "СМК Спецтехника"</t>
  </si>
  <si>
    <t>Ежедневно</t>
  </si>
  <si>
    <t>Отопление</t>
  </si>
  <si>
    <t>Гкалл</t>
  </si>
  <si>
    <t>Холодная вода</t>
  </si>
  <si>
    <t>м3</t>
  </si>
  <si>
    <t>Горячая вода</t>
  </si>
  <si>
    <t>Водоотведение ХВС и ГВС</t>
  </si>
  <si>
    <t>установлен</t>
  </si>
  <si>
    <t>с интерфейсом</t>
  </si>
  <si>
    <t>Холодное водоснабжение</t>
  </si>
  <si>
    <t>без интерфейса</t>
  </si>
  <si>
    <t>куб.м</t>
  </si>
  <si>
    <t>Горячее водоснабжение</t>
  </si>
  <si>
    <t>С интерфейсом</t>
  </si>
  <si>
    <t>Электроснабжение</t>
  </si>
  <si>
    <t>кВт</t>
  </si>
  <si>
    <t>Водоотведение</t>
  </si>
  <si>
    <t>отсутствует</t>
  </si>
  <si>
    <t>Газоснабжение</t>
  </si>
  <si>
    <r>
      <t xml:space="preserve">5. а      </t>
    </r>
    <r>
      <rPr>
        <b/>
        <sz val="12"/>
        <color indexed="8"/>
        <rFont val="Times New Roman"/>
        <family val="1"/>
        <charset val="204"/>
      </rPr>
      <t> </t>
    </r>
  </si>
  <si>
    <t>ОАО "ПСК"</t>
  </si>
  <si>
    <t xml:space="preserve"> №34269, от 04.05.2009</t>
  </si>
  <si>
    <t>Распоряжение Комитета по тарифам СПб №97-р от 09.09.2015</t>
  </si>
  <si>
    <t>установлены приборы учета</t>
  </si>
  <si>
    <t>ГУП "Водоканал"</t>
  </si>
  <si>
    <t>ОАО "ТГК-1"</t>
  </si>
  <si>
    <t>№ 21748, от 01.02.2010 г.</t>
  </si>
  <si>
    <t>№22607; от01.07.2013</t>
  </si>
  <si>
    <t>№ 22607; от01.07.2013</t>
  </si>
  <si>
    <t>региональный оператор</t>
  </si>
  <si>
    <t>..\Раскрытие информации\Шлисс</t>
  </si>
  <si>
    <t>№1 от 01.11.2012, №2 от 26.05.2016</t>
  </si>
  <si>
    <t>ленточный ростверк по сваям</t>
  </si>
  <si>
    <t>29.0.3.2017</t>
  </si>
  <si>
    <t>Т.П. Грачева</t>
  </si>
  <si>
    <t>нормальный</t>
  </si>
  <si>
    <t>за 1 кв. м общей площади жилого помещения</t>
  </si>
  <si>
    <t>Содержание  общего имущества</t>
  </si>
  <si>
    <t>Текущий ремонт общего имущества</t>
  </si>
  <si>
    <t>Управление многоквартирым домом</t>
  </si>
  <si>
    <t>Содержание и ремонт лифта</t>
  </si>
  <si>
    <t>Содержание и ремонт АППЗ</t>
  </si>
  <si>
    <t>1,31 кВт*ч/кв.м общего имущества в мес.</t>
  </si>
  <si>
    <t xml:space="preserve">4,90
куб.м/чел. в мес.
</t>
  </si>
  <si>
    <t xml:space="preserve">3,48
куб.м/чел. в мес.
</t>
  </si>
  <si>
    <t>8,38 куб.м/чел. в мес</t>
  </si>
  <si>
    <t xml:space="preserve">0,0162
Гкал/кв.м
</t>
  </si>
  <si>
    <t>29.03.2016\7</t>
  </si>
  <si>
    <t>ООО "Интелект сервис"</t>
  </si>
  <si>
    <t>Ремонт лифта</t>
  </si>
  <si>
    <t>Электроэнергия ДЕНЬ</t>
  </si>
  <si>
    <t>Электроэнергия НОЧЬ</t>
  </si>
  <si>
    <t>0,07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</si>
</sst>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rgb="FF00000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8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9" fillId="0" borderId="0" xfId="0" applyFont="1"/>
    <xf numFmtId="49" fontId="6" fillId="0" borderId="0" xfId="0" applyNumberFormat="1" applyFont="1"/>
    <xf numFmtId="49" fontId="7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49" fontId="8" fillId="0" borderId="1" xfId="0" applyNumberFormat="1" applyFont="1" applyBorder="1" applyAlignment="1">
      <alignment vertical="top" wrapText="1"/>
    </xf>
    <xf numFmtId="14" fontId="8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10" fillId="2" borderId="5" xfId="0" applyFont="1" applyFill="1" applyBorder="1" applyAlignment="1">
      <alignment horizontal="left" wrapText="1"/>
    </xf>
    <xf numFmtId="0" fontId="10" fillId="2" borderId="5" xfId="1" applyFont="1" applyFill="1" applyBorder="1" applyAlignment="1">
      <alignment horizontal="left" wrapText="1"/>
    </xf>
    <xf numFmtId="0" fontId="10" fillId="2" borderId="5" xfId="1" applyFont="1" applyFill="1" applyBorder="1" applyAlignment="1">
      <alignment horizontal="left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14" fontId="6" fillId="0" borderId="1" xfId="0" applyNumberFormat="1" applyFont="1" applyBorder="1" applyAlignment="1">
      <alignment horizontal="center" vertical="top" wrapText="1"/>
    </xf>
    <xf numFmtId="0" fontId="11" fillId="0" borderId="6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14" fontId="13" fillId="0" borderId="8" xfId="0" applyNumberFormat="1" applyFont="1" applyBorder="1" applyAlignment="1">
      <alignment vertical="top" wrapText="1"/>
    </xf>
    <xf numFmtId="0" fontId="13" fillId="0" borderId="9" xfId="0" applyFont="1" applyBorder="1" applyAlignment="1">
      <alignment vertical="top" wrapText="1"/>
    </xf>
    <xf numFmtId="0" fontId="14" fillId="0" borderId="1" xfId="0" applyFont="1" applyBorder="1" applyAlignment="1">
      <alignment horizontal="left" vertical="top" wrapText="1"/>
    </xf>
    <xf numFmtId="14" fontId="12" fillId="0" borderId="8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13" fillId="0" borderId="6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7" xfId="0" applyFont="1" applyBorder="1" applyAlignment="1">
      <alignment vertical="top" wrapText="1"/>
    </xf>
    <xf numFmtId="0" fontId="13" fillId="0" borderId="7" xfId="0" applyFont="1" applyBorder="1" applyAlignment="1">
      <alignment horizontal="left" vertical="top" wrapText="1"/>
    </xf>
    <xf numFmtId="0" fontId="16" fillId="0" borderId="6" xfId="0" applyFont="1" applyBorder="1" applyAlignment="1">
      <alignment vertical="top" wrapText="1"/>
    </xf>
    <xf numFmtId="0" fontId="16" fillId="0" borderId="7" xfId="0" applyFont="1" applyBorder="1" applyAlignment="1">
      <alignment vertical="top" wrapText="1"/>
    </xf>
    <xf numFmtId="0" fontId="16" fillId="0" borderId="7" xfId="0" applyFont="1" applyBorder="1" applyAlignment="1">
      <alignment horizontal="left" vertical="top" wrapText="1"/>
    </xf>
    <xf numFmtId="0" fontId="17" fillId="0" borderId="8" xfId="0" applyFont="1" applyBorder="1" applyAlignment="1">
      <alignment vertical="top" wrapText="1"/>
    </xf>
    <xf numFmtId="0" fontId="18" fillId="0" borderId="9" xfId="0" applyFont="1" applyBorder="1" applyAlignment="1">
      <alignment vertical="top" wrapText="1"/>
    </xf>
    <xf numFmtId="0" fontId="17" fillId="0" borderId="9" xfId="0" applyFont="1" applyBorder="1" applyAlignment="1">
      <alignment vertical="top" wrapText="1"/>
    </xf>
    <xf numFmtId="0" fontId="19" fillId="0" borderId="8" xfId="0" applyFont="1" applyBorder="1" applyAlignment="1">
      <alignment vertical="top" wrapText="1"/>
    </xf>
    <xf numFmtId="0" fontId="19" fillId="0" borderId="9" xfId="0" applyFont="1" applyBorder="1" applyAlignment="1">
      <alignment vertical="top" wrapText="1"/>
    </xf>
    <xf numFmtId="0" fontId="19" fillId="0" borderId="9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20" fillId="0" borderId="1" xfId="0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vertical="top" wrapText="1"/>
    </xf>
    <xf numFmtId="0" fontId="20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21" fillId="0" borderId="1" xfId="2" applyBorder="1" applyAlignment="1" applyProtection="1">
      <alignment horizontal="center" vertical="top" wrapText="1"/>
    </xf>
    <xf numFmtId="4" fontId="8" fillId="0" borderId="1" xfId="0" applyNumberFormat="1" applyFont="1" applyBorder="1" applyAlignment="1">
      <alignment horizontal="center" vertical="top" wrapText="1"/>
    </xf>
    <xf numFmtId="0" fontId="12" fillId="0" borderId="6" xfId="0" applyFont="1" applyBorder="1" applyAlignment="1">
      <alignment vertical="top" wrapText="1"/>
    </xf>
    <xf numFmtId="4" fontId="9" fillId="0" borderId="9" xfId="0" applyNumberFormat="1" applyFont="1" applyBorder="1" applyAlignment="1">
      <alignment vertical="top" wrapText="1"/>
    </xf>
    <xf numFmtId="4" fontId="9" fillId="0" borderId="7" xfId="0" applyNumberFormat="1" applyFont="1" applyBorder="1" applyAlignment="1">
      <alignment vertical="top" wrapText="1"/>
    </xf>
    <xf numFmtId="4" fontId="6" fillId="0" borderId="1" xfId="0" applyNumberFormat="1" applyFont="1" applyBorder="1" applyAlignment="1">
      <alignment horizontal="center" vertical="top" wrapText="1"/>
    </xf>
    <xf numFmtId="4" fontId="6" fillId="0" borderId="0" xfId="0" applyNumberFormat="1" applyFont="1"/>
    <xf numFmtId="0" fontId="9" fillId="0" borderId="1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horizontal="left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9" fillId="0" borderId="0" xfId="0" applyFont="1" applyAlignment="1">
      <alignment horizontal="justify" wrapText="1"/>
    </xf>
    <xf numFmtId="0" fontId="7" fillId="0" borderId="1" xfId="0" applyFont="1" applyBorder="1" applyAlignment="1">
      <alignment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0" xfId="0" applyFont="1" applyAlignment="1">
      <alignment horizontal="justify" vertical="top"/>
    </xf>
    <xf numFmtId="0" fontId="12" fillId="0" borderId="12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17" fillId="0" borderId="12" xfId="0" applyFont="1" applyBorder="1" applyAlignment="1">
      <alignment vertical="top" wrapText="1"/>
    </xf>
    <xf numFmtId="0" fontId="17" fillId="0" borderId="7" xfId="0" applyFont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5" fillId="0" borderId="7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12" fillId="0" borderId="14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4" fontId="12" fillId="0" borderId="12" xfId="0" applyNumberFormat="1" applyFont="1" applyBorder="1" applyAlignment="1">
      <alignment vertical="top" wrapText="1"/>
    </xf>
    <xf numFmtId="4" fontId="12" fillId="0" borderId="7" xfId="0" applyNumberFormat="1" applyFont="1" applyBorder="1" applyAlignment="1">
      <alignment vertical="top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../../../../../../Users/Sergey/AppData/Local/&#1056;&#1072;&#1089;&#1082;&#1088;&#1099;&#1090;&#1080;&#1077;%20&#1080;&#1085;&#1092;&#1086;&#1088;&#1084;&#1072;&#1094;&#1080;&#1080;/&#1064;&#1083;&#1080;&#1089;&#1089;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28" workbookViewId="0">
      <selection activeCell="D35" sqref="D35"/>
    </sheetView>
  </sheetViews>
  <sheetFormatPr defaultColWidth="9.08984375" defaultRowHeight="15.5" x14ac:dyDescent="0.35"/>
  <cols>
    <col min="1" max="1" width="5.90625" style="1" customWidth="1"/>
    <col min="2" max="2" width="49.54296875" style="1" customWidth="1"/>
    <col min="3" max="3" width="11.453125" style="1" customWidth="1"/>
    <col min="4" max="4" width="32" style="1" customWidth="1"/>
    <col min="5" max="16384" width="9.08984375" style="1"/>
  </cols>
  <sheetData>
    <row r="1" spans="1:4" s="14" customFormat="1" ht="51.75" customHeight="1" x14ac:dyDescent="0.35">
      <c r="A1" s="83" t="s">
        <v>199</v>
      </c>
      <c r="B1" s="83"/>
      <c r="C1" s="83"/>
      <c r="D1" s="83"/>
    </row>
    <row r="2" spans="1:4" s="14" customFormat="1" x14ac:dyDescent="0.35"/>
    <row r="3" spans="1:4" s="14" customFormat="1" x14ac:dyDescent="0.35">
      <c r="A3" s="84" t="s">
        <v>26</v>
      </c>
      <c r="B3" s="84"/>
      <c r="C3" s="84"/>
      <c r="D3" s="84"/>
    </row>
    <row r="5" spans="1:4" ht="35.15" customHeight="1" x14ac:dyDescent="0.3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35">
      <c r="A6" s="4" t="s">
        <v>8</v>
      </c>
      <c r="B6" s="11" t="s">
        <v>4</v>
      </c>
      <c r="C6" s="5" t="s">
        <v>5</v>
      </c>
      <c r="D6" s="21">
        <v>42823</v>
      </c>
    </row>
    <row r="7" spans="1:4" s="6" customFormat="1" ht="18.75" customHeight="1" x14ac:dyDescent="0.35">
      <c r="A7" s="82" t="s">
        <v>27</v>
      </c>
      <c r="B7" s="82"/>
      <c r="C7" s="82"/>
      <c r="D7" s="82"/>
    </row>
    <row r="8" spans="1:4" s="6" customFormat="1" ht="30" customHeight="1" x14ac:dyDescent="0.35">
      <c r="A8" s="4" t="s">
        <v>123</v>
      </c>
      <c r="B8" s="3" t="s">
        <v>28</v>
      </c>
      <c r="C8" s="5" t="s">
        <v>5</v>
      </c>
      <c r="D8" s="5" t="s">
        <v>226</v>
      </c>
    </row>
    <row r="9" spans="1:4" s="6" customFormat="1" ht="47.25" customHeight="1" x14ac:dyDescent="0.35">
      <c r="A9" s="4" t="s">
        <v>124</v>
      </c>
      <c r="B9" s="3" t="s">
        <v>29</v>
      </c>
      <c r="C9" s="5" t="s">
        <v>5</v>
      </c>
      <c r="D9" s="5" t="s">
        <v>200</v>
      </c>
    </row>
    <row r="10" spans="1:4" s="6" customFormat="1" ht="20.25" customHeight="1" x14ac:dyDescent="0.35">
      <c r="A10" s="82" t="s">
        <v>50</v>
      </c>
      <c r="B10" s="82"/>
      <c r="C10" s="82"/>
      <c r="D10" s="82"/>
    </row>
    <row r="11" spans="1:4" s="6" customFormat="1" ht="63" customHeight="1" x14ac:dyDescent="0.35">
      <c r="A11" s="4" t="s">
        <v>125</v>
      </c>
      <c r="B11" s="7" t="s">
        <v>30</v>
      </c>
      <c r="C11" s="5" t="s">
        <v>5</v>
      </c>
      <c r="D11" s="5" t="s">
        <v>201</v>
      </c>
    </row>
    <row r="12" spans="1:4" s="6" customFormat="1" ht="30" customHeight="1" x14ac:dyDescent="0.35">
      <c r="A12" s="82" t="s">
        <v>31</v>
      </c>
      <c r="B12" s="82"/>
      <c r="C12" s="82"/>
      <c r="D12" s="82"/>
    </row>
    <row r="13" spans="1:4" s="6" customFormat="1" ht="20.149999999999999" customHeight="1" x14ac:dyDescent="0.35">
      <c r="A13" s="4" t="s">
        <v>126</v>
      </c>
      <c r="B13" s="7" t="s">
        <v>51</v>
      </c>
      <c r="C13" s="5" t="s">
        <v>5</v>
      </c>
      <c r="D13" s="5" t="s">
        <v>227</v>
      </c>
    </row>
    <row r="14" spans="1:4" s="6" customFormat="1" ht="20.149999999999999" customHeight="1" x14ac:dyDescent="0.35">
      <c r="A14" s="4" t="s">
        <v>127</v>
      </c>
      <c r="B14" s="7" t="s">
        <v>129</v>
      </c>
      <c r="C14" s="5" t="s">
        <v>5</v>
      </c>
      <c r="D14" s="5">
        <v>2008</v>
      </c>
    </row>
    <row r="15" spans="1:4" s="6" customFormat="1" ht="20.149999999999999" customHeight="1" x14ac:dyDescent="0.35">
      <c r="A15" s="4" t="s">
        <v>128</v>
      </c>
      <c r="B15" s="3" t="s">
        <v>32</v>
      </c>
      <c r="C15" s="8" t="s">
        <v>5</v>
      </c>
      <c r="D15" s="8" t="s">
        <v>225</v>
      </c>
    </row>
    <row r="16" spans="1:4" s="6" customFormat="1" ht="20.149999999999999" customHeight="1" x14ac:dyDescent="0.35">
      <c r="A16" s="4" t="s">
        <v>133</v>
      </c>
      <c r="B16" s="3" t="s">
        <v>33</v>
      </c>
      <c r="C16" s="8" t="s">
        <v>5</v>
      </c>
      <c r="D16" s="8" t="s">
        <v>202</v>
      </c>
    </row>
    <row r="17" spans="1:4" s="6" customFormat="1" ht="20.149999999999999" customHeight="1" x14ac:dyDescent="0.35">
      <c r="A17" s="4" t="s">
        <v>134</v>
      </c>
      <c r="B17" s="3" t="s">
        <v>34</v>
      </c>
      <c r="C17" s="8" t="s">
        <v>5</v>
      </c>
      <c r="D17" s="8">
        <v>16</v>
      </c>
    </row>
    <row r="18" spans="1:4" s="6" customFormat="1" ht="20.149999999999999" customHeight="1" x14ac:dyDescent="0.35">
      <c r="A18" s="4" t="s">
        <v>135</v>
      </c>
      <c r="B18" s="4" t="s">
        <v>45</v>
      </c>
      <c r="C18" s="8" t="s">
        <v>6</v>
      </c>
      <c r="D18" s="8">
        <v>16</v>
      </c>
    </row>
    <row r="19" spans="1:4" s="6" customFormat="1" ht="20.149999999999999" customHeight="1" x14ac:dyDescent="0.35">
      <c r="A19" s="4" t="s">
        <v>136</v>
      </c>
      <c r="B19" s="4" t="s">
        <v>46</v>
      </c>
      <c r="C19" s="8" t="s">
        <v>6</v>
      </c>
      <c r="D19" s="8">
        <v>16</v>
      </c>
    </row>
    <row r="20" spans="1:4" s="6" customFormat="1" ht="20.149999999999999" customHeight="1" x14ac:dyDescent="0.35">
      <c r="A20" s="4" t="s">
        <v>137</v>
      </c>
      <c r="B20" s="3" t="s">
        <v>35</v>
      </c>
      <c r="C20" s="8" t="s">
        <v>6</v>
      </c>
      <c r="D20" s="8">
        <v>1</v>
      </c>
    </row>
    <row r="21" spans="1:4" s="6" customFormat="1" ht="20.149999999999999" customHeight="1" x14ac:dyDescent="0.35">
      <c r="A21" s="4" t="s">
        <v>138</v>
      </c>
      <c r="B21" s="3" t="s">
        <v>36</v>
      </c>
      <c r="C21" s="8" t="s">
        <v>6</v>
      </c>
      <c r="D21" s="8">
        <v>2</v>
      </c>
    </row>
    <row r="22" spans="1:4" s="6" customFormat="1" ht="20.149999999999999" customHeight="1" x14ac:dyDescent="0.35">
      <c r="A22" s="4" t="s">
        <v>139</v>
      </c>
      <c r="B22" s="3" t="s">
        <v>130</v>
      </c>
      <c r="C22" s="8"/>
      <c r="D22" s="8">
        <v>111</v>
      </c>
    </row>
    <row r="23" spans="1:4" s="6" customFormat="1" ht="20.149999999999999" customHeight="1" x14ac:dyDescent="0.35">
      <c r="A23" s="4" t="s">
        <v>140</v>
      </c>
      <c r="B23" s="9" t="s">
        <v>131</v>
      </c>
      <c r="C23" s="8" t="s">
        <v>6</v>
      </c>
      <c r="D23" s="8">
        <v>111</v>
      </c>
    </row>
    <row r="24" spans="1:4" s="6" customFormat="1" ht="20.149999999999999" customHeight="1" x14ac:dyDescent="0.35">
      <c r="A24" s="4" t="s">
        <v>141</v>
      </c>
      <c r="B24" s="9" t="s">
        <v>132</v>
      </c>
      <c r="C24" s="8" t="s">
        <v>6</v>
      </c>
      <c r="D24" s="8">
        <v>0</v>
      </c>
    </row>
    <row r="25" spans="1:4" s="6" customFormat="1" ht="20.149999999999999" customHeight="1" x14ac:dyDescent="0.35">
      <c r="A25" s="4" t="s">
        <v>142</v>
      </c>
      <c r="B25" s="3" t="s">
        <v>37</v>
      </c>
      <c r="C25" s="5" t="s">
        <v>7</v>
      </c>
      <c r="D25" s="5" t="s">
        <v>228</v>
      </c>
    </row>
    <row r="26" spans="1:4" s="6" customFormat="1" ht="20.149999999999999" customHeight="1" x14ac:dyDescent="0.35">
      <c r="A26" s="4" t="s">
        <v>143</v>
      </c>
      <c r="B26" s="4" t="s">
        <v>47</v>
      </c>
      <c r="C26" s="5" t="s">
        <v>7</v>
      </c>
      <c r="D26" s="5" t="s">
        <v>229</v>
      </c>
    </row>
    <row r="27" spans="1:4" s="6" customFormat="1" ht="20.149999999999999" customHeight="1" x14ac:dyDescent="0.35">
      <c r="A27" s="4" t="s">
        <v>144</v>
      </c>
      <c r="B27" s="4" t="s">
        <v>48</v>
      </c>
      <c r="C27" s="5" t="s">
        <v>7</v>
      </c>
      <c r="D27" s="5" t="s">
        <v>230</v>
      </c>
    </row>
    <row r="28" spans="1:4" s="6" customFormat="1" ht="30" customHeight="1" x14ac:dyDescent="0.35">
      <c r="A28" s="4" t="s">
        <v>145</v>
      </c>
      <c r="B28" s="4" t="s">
        <v>49</v>
      </c>
      <c r="C28" s="5" t="s">
        <v>7</v>
      </c>
      <c r="D28" s="5" t="s">
        <v>230</v>
      </c>
    </row>
    <row r="29" spans="1:4" s="6" customFormat="1" ht="33" customHeight="1" x14ac:dyDescent="0.35">
      <c r="A29" s="4" t="s">
        <v>149</v>
      </c>
      <c r="B29" s="3" t="s">
        <v>146</v>
      </c>
      <c r="C29" s="5" t="s">
        <v>5</v>
      </c>
      <c r="D29" s="5"/>
    </row>
    <row r="30" spans="1:4" s="6" customFormat="1" ht="30" customHeight="1" x14ac:dyDescent="0.35">
      <c r="A30" s="4" t="s">
        <v>150</v>
      </c>
      <c r="B30" s="3" t="s">
        <v>147</v>
      </c>
      <c r="C30" s="5" t="s">
        <v>7</v>
      </c>
      <c r="D30" s="5" t="s">
        <v>231</v>
      </c>
    </row>
    <row r="31" spans="1:4" s="6" customFormat="1" ht="21" customHeight="1" x14ac:dyDescent="0.35">
      <c r="A31" s="4" t="s">
        <v>151</v>
      </c>
      <c r="B31" s="3" t="s">
        <v>148</v>
      </c>
      <c r="C31" s="5" t="s">
        <v>7</v>
      </c>
      <c r="D31" s="5" t="s">
        <v>203</v>
      </c>
    </row>
    <row r="32" spans="1:4" s="6" customFormat="1" ht="20.149999999999999" customHeight="1" x14ac:dyDescent="0.35">
      <c r="A32" s="4" t="s">
        <v>152</v>
      </c>
      <c r="B32" s="3" t="s">
        <v>38</v>
      </c>
      <c r="C32" s="5" t="s">
        <v>5</v>
      </c>
      <c r="D32" s="5" t="s">
        <v>203</v>
      </c>
    </row>
    <row r="33" spans="1:4" s="6" customFormat="1" ht="29.25" customHeight="1" x14ac:dyDescent="0.35">
      <c r="A33" s="4" t="s">
        <v>156</v>
      </c>
      <c r="B33" s="3" t="s">
        <v>153</v>
      </c>
      <c r="C33" s="5" t="s">
        <v>5</v>
      </c>
      <c r="D33" s="8" t="s">
        <v>203</v>
      </c>
    </row>
    <row r="34" spans="1:4" s="6" customFormat="1" ht="20.149999999999999" customHeight="1" x14ac:dyDescent="0.35">
      <c r="A34" s="4" t="s">
        <v>157</v>
      </c>
      <c r="B34" s="3" t="s">
        <v>154</v>
      </c>
      <c r="C34" s="5" t="s">
        <v>5</v>
      </c>
      <c r="D34" s="5" t="s">
        <v>203</v>
      </c>
    </row>
    <row r="35" spans="1:4" s="6" customFormat="1" ht="20.149999999999999" customHeight="1" x14ac:dyDescent="0.35">
      <c r="A35" s="4" t="s">
        <v>158</v>
      </c>
      <c r="B35" s="3" t="s">
        <v>155</v>
      </c>
      <c r="C35" s="5" t="s">
        <v>5</v>
      </c>
      <c r="D35" s="40" t="s">
        <v>320</v>
      </c>
    </row>
    <row r="36" spans="1:4" s="6" customFormat="1" ht="20.149999999999999" customHeight="1" x14ac:dyDescent="0.35">
      <c r="A36" s="4" t="s">
        <v>159</v>
      </c>
      <c r="B36" s="3" t="s">
        <v>39</v>
      </c>
      <c r="C36" s="5" t="s">
        <v>5</v>
      </c>
      <c r="D36" s="5"/>
    </row>
    <row r="37" spans="1:4" s="6" customFormat="1" ht="20.25" customHeight="1" x14ac:dyDescent="0.35">
      <c r="A37" s="82" t="s">
        <v>41</v>
      </c>
      <c r="B37" s="82"/>
      <c r="C37" s="82"/>
      <c r="D37" s="82"/>
    </row>
    <row r="38" spans="1:4" s="6" customFormat="1" ht="20.149999999999999" customHeight="1" x14ac:dyDescent="0.35">
      <c r="A38" s="4" t="s">
        <v>160</v>
      </c>
      <c r="B38" s="3" t="s">
        <v>42</v>
      </c>
      <c r="C38" s="13" t="s">
        <v>5</v>
      </c>
      <c r="D38" s="26" t="s">
        <v>217</v>
      </c>
    </row>
    <row r="39" spans="1:4" s="6" customFormat="1" ht="20.149999999999999" customHeight="1" x14ac:dyDescent="0.35">
      <c r="A39" s="4" t="s">
        <v>161</v>
      </c>
      <c r="B39" s="3" t="s">
        <v>43</v>
      </c>
      <c r="C39" s="13" t="s">
        <v>5</v>
      </c>
      <c r="D39" s="11"/>
    </row>
    <row r="40" spans="1:4" s="6" customFormat="1" ht="20.149999999999999" customHeight="1" x14ac:dyDescent="0.35">
      <c r="A40" s="4" t="s">
        <v>162</v>
      </c>
      <c r="B40" s="3" t="s">
        <v>44</v>
      </c>
      <c r="C40" s="13" t="s">
        <v>5</v>
      </c>
      <c r="D40" s="13"/>
    </row>
    <row r="41" spans="1:4" s="6" customFormat="1" x14ac:dyDescent="0.35"/>
  </sheetData>
  <mergeCells count="6">
    <mergeCell ref="A37:D37"/>
    <mergeCell ref="A1:D1"/>
    <mergeCell ref="A3:D3"/>
    <mergeCell ref="A7:D7"/>
    <mergeCell ref="A10:D10"/>
    <mergeCell ref="A12:D12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opLeftCell="A19" workbookViewId="0">
      <selection activeCell="D43" sqref="D43"/>
    </sheetView>
  </sheetViews>
  <sheetFormatPr defaultColWidth="9.08984375" defaultRowHeight="15.5" x14ac:dyDescent="0.35"/>
  <cols>
    <col min="1" max="1" width="5.90625" style="1" customWidth="1"/>
    <col min="2" max="2" width="50.54296875" style="1" customWidth="1"/>
    <col min="3" max="3" width="9.08984375" style="1"/>
    <col min="4" max="4" width="21.54296875" style="1" customWidth="1"/>
    <col min="5" max="16384" width="9.08984375" style="1"/>
  </cols>
  <sheetData>
    <row r="1" spans="1:4" s="15" customFormat="1" ht="48" customHeight="1" x14ac:dyDescent="0.3">
      <c r="A1" s="88" t="s">
        <v>73</v>
      </c>
      <c r="B1" s="88"/>
      <c r="C1" s="88"/>
      <c r="D1" s="88"/>
    </row>
    <row r="3" spans="1:4" ht="35.15" customHeight="1" x14ac:dyDescent="0.3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49999999999999" customHeight="1" x14ac:dyDescent="0.35">
      <c r="A4" s="4" t="s">
        <v>8</v>
      </c>
      <c r="B4" s="12" t="s">
        <v>4</v>
      </c>
      <c r="C4" s="8" t="s">
        <v>5</v>
      </c>
      <c r="D4" s="21">
        <v>42823</v>
      </c>
    </row>
    <row r="5" spans="1:4" s="6" customFormat="1" ht="20.149999999999999" customHeight="1" x14ac:dyDescent="0.35">
      <c r="A5" s="82" t="s">
        <v>52</v>
      </c>
      <c r="B5" s="82"/>
      <c r="C5" s="82"/>
      <c r="D5" s="82"/>
    </row>
    <row r="6" spans="1:4" s="6" customFormat="1" ht="62.25" customHeight="1" x14ac:dyDescent="0.35">
      <c r="A6" s="4" t="s">
        <v>9</v>
      </c>
      <c r="B6" s="3" t="s">
        <v>53</v>
      </c>
      <c r="C6" s="5" t="s">
        <v>5</v>
      </c>
      <c r="D6" s="40" t="s">
        <v>317</v>
      </c>
    </row>
    <row r="7" spans="1:4" s="6" customFormat="1" ht="20.149999999999999" customHeight="1" x14ac:dyDescent="0.35">
      <c r="A7" s="82" t="s">
        <v>163</v>
      </c>
      <c r="B7" s="82"/>
      <c r="C7" s="82"/>
      <c r="D7" s="82"/>
    </row>
    <row r="8" spans="1:4" s="6" customFormat="1" ht="30.75" customHeight="1" x14ac:dyDescent="0.35">
      <c r="A8" s="4" t="s">
        <v>10</v>
      </c>
      <c r="B8" s="3" t="s">
        <v>164</v>
      </c>
      <c r="C8" s="5" t="s">
        <v>5</v>
      </c>
      <c r="D8" s="5" t="s">
        <v>218</v>
      </c>
    </row>
    <row r="9" spans="1:4" s="6" customFormat="1" ht="37.5" customHeight="1" x14ac:dyDescent="0.35">
      <c r="A9" s="4" t="s">
        <v>11</v>
      </c>
      <c r="B9" s="3" t="s">
        <v>40</v>
      </c>
      <c r="C9" s="5" t="s">
        <v>5</v>
      </c>
      <c r="D9" s="8" t="s">
        <v>219</v>
      </c>
    </row>
    <row r="10" spans="1:4" s="6" customFormat="1" ht="20.149999999999999" customHeight="1" x14ac:dyDescent="0.35">
      <c r="A10" s="82" t="s">
        <v>74</v>
      </c>
      <c r="B10" s="82"/>
      <c r="C10" s="82"/>
      <c r="D10" s="82"/>
    </row>
    <row r="11" spans="1:4" s="6" customFormat="1" ht="20.149999999999999" customHeight="1" x14ac:dyDescent="0.35">
      <c r="A11" s="4" t="s">
        <v>126</v>
      </c>
      <c r="B11" s="3" t="s">
        <v>54</v>
      </c>
      <c r="C11" s="5" t="s">
        <v>5</v>
      </c>
      <c r="D11" s="5" t="s">
        <v>222</v>
      </c>
    </row>
    <row r="12" spans="1:4" s="6" customFormat="1" ht="20.149999999999999" customHeight="1" x14ac:dyDescent="0.35">
      <c r="A12" s="89" t="s">
        <v>55</v>
      </c>
      <c r="B12" s="89"/>
      <c r="C12" s="89"/>
      <c r="D12" s="89"/>
    </row>
    <row r="13" spans="1:4" s="6" customFormat="1" ht="52.5" customHeight="1" x14ac:dyDescent="0.35">
      <c r="A13" s="4" t="s">
        <v>127</v>
      </c>
      <c r="B13" s="3" t="s">
        <v>56</v>
      </c>
      <c r="C13" s="5" t="s">
        <v>5</v>
      </c>
      <c r="D13" s="5" t="s">
        <v>223</v>
      </c>
    </row>
    <row r="14" spans="1:4" s="6" customFormat="1" ht="61.5" customHeight="1" x14ac:dyDescent="0.35">
      <c r="A14" s="4" t="s">
        <v>128</v>
      </c>
      <c r="B14" s="3" t="s">
        <v>57</v>
      </c>
      <c r="C14" s="5" t="s">
        <v>5</v>
      </c>
      <c r="D14" s="8" t="s">
        <v>224</v>
      </c>
    </row>
    <row r="15" spans="1:4" s="6" customFormat="1" ht="20.149999999999999" customHeight="1" x14ac:dyDescent="0.35">
      <c r="A15" s="89" t="s">
        <v>58</v>
      </c>
      <c r="B15" s="89"/>
      <c r="C15" s="89"/>
      <c r="D15" s="89"/>
    </row>
    <row r="16" spans="1:4" s="6" customFormat="1" ht="20.149999999999999" customHeight="1" x14ac:dyDescent="0.35">
      <c r="A16" s="4" t="s">
        <v>133</v>
      </c>
      <c r="B16" s="3" t="s">
        <v>59</v>
      </c>
      <c r="C16" s="5" t="s">
        <v>7</v>
      </c>
      <c r="D16" s="5" t="s">
        <v>232</v>
      </c>
    </row>
    <row r="17" spans="1:4" s="6" customFormat="1" ht="20.149999999999999" customHeight="1" x14ac:dyDescent="0.35">
      <c r="A17" s="82" t="s">
        <v>60</v>
      </c>
      <c r="B17" s="82"/>
      <c r="C17" s="82"/>
      <c r="D17" s="82"/>
    </row>
    <row r="18" spans="1:4" s="6" customFormat="1" ht="20.149999999999999" customHeight="1" x14ac:dyDescent="0.35">
      <c r="A18" s="4" t="s">
        <v>134</v>
      </c>
      <c r="B18" s="3" t="s">
        <v>61</v>
      </c>
      <c r="C18" s="5" t="s">
        <v>5</v>
      </c>
      <c r="D18" s="5" t="s">
        <v>221</v>
      </c>
    </row>
    <row r="19" spans="1:4" s="6" customFormat="1" ht="20.149999999999999" customHeight="1" x14ac:dyDescent="0.35">
      <c r="A19" s="4" t="s">
        <v>135</v>
      </c>
      <c r="B19" s="3" t="s">
        <v>62</v>
      </c>
      <c r="C19" s="8" t="s">
        <v>6</v>
      </c>
      <c r="D19" s="5">
        <v>1</v>
      </c>
    </row>
    <row r="20" spans="1:4" s="6" customFormat="1" ht="20.149999999999999" customHeight="1" x14ac:dyDescent="0.35">
      <c r="A20" s="82" t="s">
        <v>75</v>
      </c>
      <c r="B20" s="82"/>
      <c r="C20" s="82"/>
      <c r="D20" s="82"/>
    </row>
    <row r="21" spans="1:4" s="6" customFormat="1" ht="20.149999999999999" customHeight="1" x14ac:dyDescent="0.35">
      <c r="A21" s="4" t="s">
        <v>136</v>
      </c>
      <c r="B21" s="7" t="s">
        <v>63</v>
      </c>
      <c r="C21" s="5" t="s">
        <v>5</v>
      </c>
      <c r="D21" s="21" t="s">
        <v>203</v>
      </c>
    </row>
    <row r="22" spans="1:4" s="6" customFormat="1" ht="20.149999999999999" customHeight="1" x14ac:dyDescent="0.35">
      <c r="A22" s="4" t="s">
        <v>137</v>
      </c>
      <c r="B22" s="3" t="s">
        <v>64</v>
      </c>
      <c r="C22" s="5" t="s">
        <v>5</v>
      </c>
      <c r="D22" s="8" t="s">
        <v>220</v>
      </c>
    </row>
    <row r="23" spans="1:4" s="6" customFormat="1" ht="20.149999999999999" customHeight="1" x14ac:dyDescent="0.35">
      <c r="A23" s="4" t="s">
        <v>138</v>
      </c>
      <c r="B23" s="7" t="s">
        <v>65</v>
      </c>
      <c r="C23" s="5" t="s">
        <v>5</v>
      </c>
      <c r="D23" s="5">
        <v>2008</v>
      </c>
    </row>
    <row r="24" spans="1:4" s="6" customFormat="1" ht="20.149999999999999" customHeight="1" x14ac:dyDescent="0.35">
      <c r="A24" s="85" t="s">
        <v>66</v>
      </c>
      <c r="B24" s="86"/>
      <c r="C24" s="86"/>
      <c r="D24" s="87"/>
    </row>
    <row r="25" spans="1:4" s="6" customFormat="1" ht="20.149999999999999" customHeight="1" x14ac:dyDescent="0.35">
      <c r="A25" s="4">
        <v>24</v>
      </c>
      <c r="B25" s="7" t="s">
        <v>67</v>
      </c>
      <c r="C25" s="5" t="s">
        <v>5</v>
      </c>
      <c r="D25" s="5" t="s">
        <v>286</v>
      </c>
    </row>
    <row r="26" spans="1:4" s="6" customFormat="1" ht="20.149999999999999" customHeight="1" x14ac:dyDescent="0.35">
      <c r="A26" s="4"/>
      <c r="B26" s="7" t="s">
        <v>68</v>
      </c>
      <c r="C26" s="5" t="s">
        <v>5</v>
      </c>
      <c r="D26" s="5" t="s">
        <v>292</v>
      </c>
    </row>
    <row r="27" spans="1:4" s="6" customFormat="1" ht="20.149999999999999" customHeight="1" x14ac:dyDescent="0.35">
      <c r="A27" s="4"/>
      <c r="B27" s="3" t="s">
        <v>69</v>
      </c>
      <c r="C27" s="5" t="s">
        <v>5</v>
      </c>
      <c r="D27" s="8" t="s">
        <v>293</v>
      </c>
    </row>
    <row r="28" spans="1:4" s="6" customFormat="1" ht="20.149999999999999" customHeight="1" x14ac:dyDescent="0.35">
      <c r="A28" s="4"/>
      <c r="B28" s="3" t="s">
        <v>70</v>
      </c>
      <c r="C28" s="5" t="s">
        <v>5</v>
      </c>
      <c r="D28" s="8" t="s">
        <v>287</v>
      </c>
    </row>
    <row r="29" spans="1:4" s="6" customFormat="1" ht="20.149999999999999" customHeight="1" x14ac:dyDescent="0.35">
      <c r="A29" s="4"/>
      <c r="B29" s="3" t="s">
        <v>71</v>
      </c>
      <c r="C29" s="5" t="s">
        <v>5</v>
      </c>
      <c r="D29" s="21">
        <v>40787</v>
      </c>
    </row>
    <row r="30" spans="1:4" s="6" customFormat="1" ht="20.149999999999999" customHeight="1" x14ac:dyDescent="0.35">
      <c r="A30" s="4"/>
      <c r="B30" s="3" t="s">
        <v>72</v>
      </c>
      <c r="C30" s="5" t="s">
        <v>5</v>
      </c>
      <c r="D30" s="21">
        <v>44440</v>
      </c>
    </row>
    <row r="31" spans="1:4" s="6" customFormat="1" ht="20.149999999999999" customHeight="1" x14ac:dyDescent="0.35">
      <c r="A31" s="4">
        <v>25</v>
      </c>
      <c r="B31" s="7" t="s">
        <v>67</v>
      </c>
      <c r="C31" s="5" t="s">
        <v>5</v>
      </c>
      <c r="D31" s="5" t="s">
        <v>294</v>
      </c>
    </row>
    <row r="32" spans="1:4" s="6" customFormat="1" ht="20.149999999999999" customHeight="1" x14ac:dyDescent="0.35">
      <c r="A32" s="4"/>
      <c r="B32" s="7" t="s">
        <v>68</v>
      </c>
      <c r="C32" s="5" t="s">
        <v>5</v>
      </c>
      <c r="D32" s="5" t="s">
        <v>292</v>
      </c>
    </row>
    <row r="33" spans="1:4" s="6" customFormat="1" ht="20.149999999999999" customHeight="1" x14ac:dyDescent="0.35">
      <c r="A33" s="4"/>
      <c r="B33" s="3" t="s">
        <v>69</v>
      </c>
      <c r="C33" s="5" t="s">
        <v>5</v>
      </c>
      <c r="D33" s="8" t="s">
        <v>295</v>
      </c>
    </row>
    <row r="34" spans="1:4" s="6" customFormat="1" ht="20.149999999999999" customHeight="1" x14ac:dyDescent="0.35">
      <c r="A34" s="4"/>
      <c r="B34" s="3" t="s">
        <v>70</v>
      </c>
      <c r="C34" s="5" t="s">
        <v>5</v>
      </c>
      <c r="D34" s="8" t="s">
        <v>296</v>
      </c>
    </row>
    <row r="35" spans="1:4" s="6" customFormat="1" ht="20.149999999999999" customHeight="1" x14ac:dyDescent="0.35">
      <c r="A35" s="4"/>
      <c r="B35" s="3" t="s">
        <v>71</v>
      </c>
      <c r="C35" s="5" t="s">
        <v>5</v>
      </c>
      <c r="D35" s="21">
        <v>40575</v>
      </c>
    </row>
    <row r="36" spans="1:4" s="6" customFormat="1" ht="20.149999999999999" customHeight="1" x14ac:dyDescent="0.35">
      <c r="A36" s="4"/>
      <c r="B36" s="3" t="s">
        <v>72</v>
      </c>
      <c r="C36" s="5" t="s">
        <v>5</v>
      </c>
      <c r="D36" s="21">
        <v>42767</v>
      </c>
    </row>
    <row r="37" spans="1:4" s="6" customFormat="1" ht="20.149999999999999" customHeight="1" x14ac:dyDescent="0.35">
      <c r="A37" s="4">
        <v>26</v>
      </c>
      <c r="B37" s="7" t="s">
        <v>67</v>
      </c>
      <c r="C37" s="5" t="s">
        <v>5</v>
      </c>
      <c r="D37" s="5" t="s">
        <v>297</v>
      </c>
    </row>
    <row r="38" spans="1:4" s="6" customFormat="1" ht="20.149999999999999" customHeight="1" x14ac:dyDescent="0.35">
      <c r="A38" s="4"/>
      <c r="B38" s="7" t="s">
        <v>68</v>
      </c>
      <c r="C38" s="5" t="s">
        <v>5</v>
      </c>
      <c r="D38" s="5" t="s">
        <v>292</v>
      </c>
    </row>
    <row r="39" spans="1:4" s="6" customFormat="1" ht="20.149999999999999" customHeight="1" x14ac:dyDescent="0.35">
      <c r="A39" s="4"/>
      <c r="B39" s="66" t="s">
        <v>69</v>
      </c>
      <c r="C39" s="5" t="s">
        <v>5</v>
      </c>
      <c r="D39" s="67" t="s">
        <v>298</v>
      </c>
    </row>
    <row r="40" spans="1:4" s="6" customFormat="1" ht="20.149999999999999" customHeight="1" x14ac:dyDescent="0.35">
      <c r="A40" s="4"/>
      <c r="B40" s="3" t="s">
        <v>70</v>
      </c>
      <c r="C40" s="5" t="s">
        <v>5</v>
      </c>
      <c r="D40" s="8" t="s">
        <v>296</v>
      </c>
    </row>
    <row r="41" spans="1:4" s="6" customFormat="1" ht="20.149999999999999" customHeight="1" x14ac:dyDescent="0.35">
      <c r="A41" s="4"/>
      <c r="B41" s="3" t="s">
        <v>71</v>
      </c>
      <c r="C41" s="5" t="s">
        <v>5</v>
      </c>
      <c r="D41" s="21">
        <v>40787</v>
      </c>
    </row>
    <row r="42" spans="1:4" s="6" customFormat="1" ht="20.149999999999999" customHeight="1" x14ac:dyDescent="0.35">
      <c r="A42" s="4"/>
      <c r="B42" s="3" t="s">
        <v>72</v>
      </c>
      <c r="C42" s="5" t="s">
        <v>5</v>
      </c>
      <c r="D42" s="21">
        <v>44440</v>
      </c>
    </row>
    <row r="43" spans="1:4" s="6" customFormat="1" ht="20.149999999999999" customHeight="1" x14ac:dyDescent="0.35">
      <c r="A43" s="4">
        <v>27</v>
      </c>
      <c r="B43" s="7" t="s">
        <v>67</v>
      </c>
      <c r="C43" s="5" t="s">
        <v>5</v>
      </c>
      <c r="D43" s="5" t="s">
        <v>299</v>
      </c>
    </row>
    <row r="44" spans="1:4" s="6" customFormat="1" ht="20.149999999999999" customHeight="1" x14ac:dyDescent="0.35">
      <c r="A44" s="4"/>
      <c r="B44" s="7" t="s">
        <v>68</v>
      </c>
      <c r="C44" s="5" t="s">
        <v>5</v>
      </c>
      <c r="D44" s="5" t="s">
        <v>292</v>
      </c>
    </row>
    <row r="45" spans="1:4" s="6" customFormat="1" ht="20.149999999999999" customHeight="1" x14ac:dyDescent="0.35">
      <c r="A45" s="4"/>
      <c r="B45" s="3" t="s">
        <v>69</v>
      </c>
      <c r="C45" s="5" t="s">
        <v>5</v>
      </c>
      <c r="D45" s="8" t="s">
        <v>295</v>
      </c>
    </row>
    <row r="46" spans="1:4" s="6" customFormat="1" ht="20.149999999999999" customHeight="1" x14ac:dyDescent="0.35">
      <c r="A46" s="4"/>
      <c r="B46" s="3" t="s">
        <v>70</v>
      </c>
      <c r="C46" s="5" t="s">
        <v>5</v>
      </c>
      <c r="D46" s="8" t="s">
        <v>300</v>
      </c>
    </row>
    <row r="47" spans="1:4" s="6" customFormat="1" ht="20.149999999999999" customHeight="1" x14ac:dyDescent="0.35">
      <c r="A47" s="4"/>
      <c r="B47" s="3" t="s">
        <v>71</v>
      </c>
      <c r="C47" s="5" t="s">
        <v>5</v>
      </c>
      <c r="D47" s="21">
        <v>40575</v>
      </c>
    </row>
    <row r="48" spans="1:4" s="6" customFormat="1" ht="20.149999999999999" customHeight="1" x14ac:dyDescent="0.35">
      <c r="A48" s="4"/>
      <c r="B48" s="3" t="s">
        <v>72</v>
      </c>
      <c r="C48" s="5" t="s">
        <v>5</v>
      </c>
      <c r="D48" s="21">
        <v>45689</v>
      </c>
    </row>
    <row r="49" spans="1:4" s="6" customFormat="1" ht="20.149999999999999" customHeight="1" x14ac:dyDescent="0.35">
      <c r="A49" s="4">
        <v>28</v>
      </c>
      <c r="B49" s="7" t="s">
        <v>67</v>
      </c>
      <c r="C49" s="5" t="s">
        <v>5</v>
      </c>
      <c r="D49" s="5" t="s">
        <v>301</v>
      </c>
    </row>
    <row r="50" spans="1:4" s="6" customFormat="1" ht="20.149999999999999" customHeight="1" x14ac:dyDescent="0.35">
      <c r="A50" s="4"/>
      <c r="B50" s="7" t="s">
        <v>68</v>
      </c>
      <c r="C50" s="5" t="s">
        <v>5</v>
      </c>
      <c r="D50" s="5" t="s">
        <v>302</v>
      </c>
    </row>
    <row r="51" spans="1:4" s="6" customFormat="1" ht="20.149999999999999" customHeight="1" x14ac:dyDescent="0.35">
      <c r="A51" s="4"/>
      <c r="B51" s="3" t="s">
        <v>69</v>
      </c>
      <c r="C51" s="5" t="s">
        <v>5</v>
      </c>
      <c r="D51" s="8" t="s">
        <v>5</v>
      </c>
    </row>
    <row r="52" spans="1:4" s="6" customFormat="1" ht="20.149999999999999" customHeight="1" x14ac:dyDescent="0.35">
      <c r="A52" s="4"/>
      <c r="B52" s="3" t="s">
        <v>70</v>
      </c>
      <c r="C52" s="5" t="s">
        <v>5</v>
      </c>
      <c r="D52" s="8" t="s">
        <v>5</v>
      </c>
    </row>
    <row r="53" spans="1:4" s="6" customFormat="1" ht="39.9" customHeight="1" x14ac:dyDescent="0.35">
      <c r="A53" s="4"/>
      <c r="B53" s="3" t="s">
        <v>71</v>
      </c>
      <c r="C53" s="5" t="s">
        <v>5</v>
      </c>
      <c r="D53" s="8" t="s">
        <v>5</v>
      </c>
    </row>
    <row r="54" spans="1:4" x14ac:dyDescent="0.35">
      <c r="A54" s="4"/>
      <c r="B54" s="3" t="s">
        <v>72</v>
      </c>
      <c r="C54" s="5" t="s">
        <v>5</v>
      </c>
      <c r="D54" s="8" t="s">
        <v>5</v>
      </c>
    </row>
    <row r="55" spans="1:4" x14ac:dyDescent="0.35">
      <c r="A55" s="4">
        <v>29</v>
      </c>
      <c r="B55" s="7" t="s">
        <v>67</v>
      </c>
      <c r="C55" s="5" t="s">
        <v>5</v>
      </c>
      <c r="D55" s="5" t="s">
        <v>303</v>
      </c>
    </row>
    <row r="56" spans="1:4" x14ac:dyDescent="0.35">
      <c r="A56" s="4"/>
      <c r="B56" s="7" t="s">
        <v>68</v>
      </c>
      <c r="C56" s="5" t="s">
        <v>5</v>
      </c>
      <c r="D56" s="5" t="s">
        <v>203</v>
      </c>
    </row>
    <row r="57" spans="1:4" x14ac:dyDescent="0.35">
      <c r="A57" s="4"/>
      <c r="B57" s="3" t="s">
        <v>69</v>
      </c>
      <c r="C57" s="5" t="s">
        <v>5</v>
      </c>
      <c r="D57" s="5" t="s">
        <v>5</v>
      </c>
    </row>
    <row r="58" spans="1:4" x14ac:dyDescent="0.35">
      <c r="A58" s="4"/>
      <c r="B58" s="3" t="s">
        <v>70</v>
      </c>
      <c r="C58" s="5" t="s">
        <v>5</v>
      </c>
      <c r="D58" s="5" t="s">
        <v>5</v>
      </c>
    </row>
    <row r="59" spans="1:4" x14ac:dyDescent="0.35">
      <c r="A59" s="4"/>
      <c r="B59" s="3" t="s">
        <v>71</v>
      </c>
      <c r="C59" s="5" t="s">
        <v>5</v>
      </c>
      <c r="D59" s="8" t="s">
        <v>5</v>
      </c>
    </row>
    <row r="60" spans="1:4" x14ac:dyDescent="0.35">
      <c r="A60" s="4"/>
      <c r="B60" s="3" t="s">
        <v>72</v>
      </c>
      <c r="C60" s="5" t="s">
        <v>5</v>
      </c>
      <c r="D60" s="8" t="s">
        <v>5</v>
      </c>
    </row>
  </sheetData>
  <mergeCells count="9">
    <mergeCell ref="A20:D20"/>
    <mergeCell ref="A24:D24"/>
    <mergeCell ref="A17:D17"/>
    <mergeCell ref="A7:D7"/>
    <mergeCell ref="A1:D1"/>
    <mergeCell ref="A5:D5"/>
    <mergeCell ref="A10:D10"/>
    <mergeCell ref="A12:D12"/>
    <mergeCell ref="A15:D15"/>
  </mergeCells>
  <pageMargins left="0.70866141732283472" right="0.70866141732283472" top="0.31496062992125984" bottom="0.3149606299212598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"/>
  <sheetViews>
    <sheetView view="pageBreakPreview" topLeftCell="A76" zoomScaleSheetLayoutView="100" workbookViewId="0">
      <selection activeCell="D66" sqref="D66"/>
    </sheetView>
  </sheetViews>
  <sheetFormatPr defaultColWidth="9.08984375" defaultRowHeight="15.5" x14ac:dyDescent="0.35"/>
  <cols>
    <col min="1" max="1" width="5.90625" style="1" customWidth="1"/>
    <col min="2" max="2" width="48.08984375" style="1" customWidth="1"/>
    <col min="3" max="3" width="9.08984375" style="1"/>
    <col min="4" max="4" width="34.6328125" style="1" customWidth="1"/>
    <col min="5" max="16384" width="9.08984375" style="1"/>
  </cols>
  <sheetData>
    <row r="1" spans="1:4" ht="64.5" customHeight="1" x14ac:dyDescent="0.35">
      <c r="A1" s="83" t="s">
        <v>79</v>
      </c>
      <c r="B1" s="83"/>
      <c r="C1" s="83"/>
      <c r="D1" s="83"/>
    </row>
    <row r="3" spans="1:4" ht="35.15" customHeight="1" x14ac:dyDescent="0.3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5.15" customHeight="1" thickBot="1" x14ac:dyDescent="0.4">
      <c r="A4" s="4" t="s">
        <v>8</v>
      </c>
      <c r="B4" s="12" t="s">
        <v>4</v>
      </c>
      <c r="C4" s="5" t="s">
        <v>5</v>
      </c>
      <c r="D4" s="21">
        <v>42823</v>
      </c>
    </row>
    <row r="5" spans="1:4" s="6" customFormat="1" ht="27" customHeight="1" thickBot="1" x14ac:dyDescent="0.3">
      <c r="A5" s="4" t="s">
        <v>123</v>
      </c>
      <c r="B5" s="3" t="s">
        <v>76</v>
      </c>
      <c r="C5" s="5" t="s">
        <v>5</v>
      </c>
      <c r="D5" s="24" t="s">
        <v>204</v>
      </c>
    </row>
    <row r="6" spans="1:4" s="6" customFormat="1" ht="30.75" customHeight="1" thickBot="1" x14ac:dyDescent="0.3">
      <c r="A6" s="4" t="s">
        <v>124</v>
      </c>
      <c r="B6" s="7" t="s">
        <v>70</v>
      </c>
      <c r="C6" s="5" t="s">
        <v>5</v>
      </c>
      <c r="D6" s="25" t="s">
        <v>321</v>
      </c>
    </row>
    <row r="7" spans="1:4" s="6" customFormat="1" ht="20.149999999999999" customHeight="1" x14ac:dyDescent="0.35">
      <c r="A7" s="4" t="s">
        <v>125</v>
      </c>
      <c r="B7" s="7" t="s">
        <v>77</v>
      </c>
      <c r="C7" s="5" t="s">
        <v>25</v>
      </c>
      <c r="D7" s="5">
        <v>1.45</v>
      </c>
    </row>
    <row r="8" spans="1:4" s="6" customFormat="1" ht="20.149999999999999" customHeight="1" x14ac:dyDescent="0.35">
      <c r="A8" s="4" t="s">
        <v>126</v>
      </c>
      <c r="B8" s="3" t="s">
        <v>165</v>
      </c>
      <c r="C8" s="5" t="s">
        <v>5</v>
      </c>
      <c r="D8" s="21">
        <v>41153</v>
      </c>
    </row>
    <row r="9" spans="1:4" s="6" customFormat="1" ht="34.5" customHeight="1" x14ac:dyDescent="0.35">
      <c r="A9" s="4" t="s">
        <v>127</v>
      </c>
      <c r="B9" s="3" t="s">
        <v>166</v>
      </c>
      <c r="C9" s="5" t="s">
        <v>5</v>
      </c>
      <c r="D9" s="5" t="s">
        <v>205</v>
      </c>
    </row>
    <row r="10" spans="1:4" s="6" customFormat="1" ht="20.149999999999999" customHeight="1" x14ac:dyDescent="0.35">
      <c r="A10" s="4" t="s">
        <v>128</v>
      </c>
      <c r="B10" s="3" t="s">
        <v>167</v>
      </c>
      <c r="C10" s="5" t="s">
        <v>5</v>
      </c>
      <c r="D10" s="5" t="s">
        <v>206</v>
      </c>
    </row>
    <row r="11" spans="1:4" s="6" customFormat="1" ht="20.149999999999999" customHeight="1" x14ac:dyDescent="0.35">
      <c r="A11" s="4" t="s">
        <v>133</v>
      </c>
      <c r="B11" s="3" t="s">
        <v>78</v>
      </c>
      <c r="C11" s="5" t="s">
        <v>5</v>
      </c>
      <c r="D11" s="5" t="s">
        <v>207</v>
      </c>
    </row>
    <row r="12" spans="1:4" s="6" customFormat="1" ht="30" x14ac:dyDescent="0.35">
      <c r="A12" s="2" t="s">
        <v>0</v>
      </c>
      <c r="B12" s="2" t="s">
        <v>1</v>
      </c>
      <c r="C12" s="2" t="s">
        <v>2</v>
      </c>
      <c r="D12" s="2" t="s">
        <v>3</v>
      </c>
    </row>
    <row r="13" spans="1:4" s="6" customFormat="1" ht="31" thickBot="1" x14ac:dyDescent="0.4">
      <c r="A13" s="4" t="s">
        <v>8</v>
      </c>
      <c r="B13" s="22" t="s">
        <v>4</v>
      </c>
      <c r="C13" s="5" t="s">
        <v>5</v>
      </c>
      <c r="D13" s="21">
        <v>42823</v>
      </c>
    </row>
    <row r="14" spans="1:4" s="6" customFormat="1" ht="16" thickBot="1" x14ac:dyDescent="0.3">
      <c r="A14" s="4" t="s">
        <v>123</v>
      </c>
      <c r="B14" s="3" t="s">
        <v>76</v>
      </c>
      <c r="C14" s="5" t="s">
        <v>5</v>
      </c>
      <c r="D14" s="23" t="s">
        <v>208</v>
      </c>
    </row>
    <row r="15" spans="1:4" ht="24.5" thickBot="1" x14ac:dyDescent="0.4">
      <c r="A15" s="4" t="s">
        <v>124</v>
      </c>
      <c r="B15" s="7" t="s">
        <v>70</v>
      </c>
      <c r="C15" s="5" t="s">
        <v>5</v>
      </c>
      <c r="D15" s="25" t="s">
        <v>321</v>
      </c>
    </row>
    <row r="16" spans="1:4" x14ac:dyDescent="0.35">
      <c r="A16" s="4" t="s">
        <v>125</v>
      </c>
      <c r="B16" s="7" t="s">
        <v>77</v>
      </c>
      <c r="C16" s="5" t="s">
        <v>25</v>
      </c>
      <c r="D16" s="5">
        <v>1.65</v>
      </c>
    </row>
    <row r="17" spans="1:4" ht="31" x14ac:dyDescent="0.35">
      <c r="A17" s="4" t="s">
        <v>126</v>
      </c>
      <c r="B17" s="3" t="s">
        <v>165</v>
      </c>
      <c r="C17" s="5" t="s">
        <v>5</v>
      </c>
      <c r="D17" s="21">
        <v>42552</v>
      </c>
    </row>
    <row r="18" spans="1:4" ht="31" x14ac:dyDescent="0.35">
      <c r="A18" s="4" t="s">
        <v>127</v>
      </c>
      <c r="B18" s="3" t="s">
        <v>166</v>
      </c>
      <c r="C18" s="5" t="s">
        <v>5</v>
      </c>
      <c r="D18" s="5" t="s">
        <v>205</v>
      </c>
    </row>
    <row r="19" spans="1:4" x14ac:dyDescent="0.35">
      <c r="A19" s="4" t="s">
        <v>128</v>
      </c>
      <c r="B19" s="3" t="s">
        <v>167</v>
      </c>
      <c r="C19" s="5" t="s">
        <v>5</v>
      </c>
      <c r="D19" s="5" t="s">
        <v>206</v>
      </c>
    </row>
    <row r="20" spans="1:4" x14ac:dyDescent="0.35">
      <c r="A20" s="4" t="s">
        <v>133</v>
      </c>
      <c r="B20" s="3" t="s">
        <v>78</v>
      </c>
      <c r="C20" s="5" t="s">
        <v>5</v>
      </c>
      <c r="D20" s="5" t="s">
        <v>207</v>
      </c>
    </row>
    <row r="21" spans="1:4" ht="30" x14ac:dyDescent="0.35">
      <c r="A21" s="2" t="s">
        <v>0</v>
      </c>
      <c r="B21" s="2" t="s">
        <v>1</v>
      </c>
      <c r="C21" s="2" t="s">
        <v>2</v>
      </c>
      <c r="D21" s="2" t="s">
        <v>3</v>
      </c>
    </row>
    <row r="22" spans="1:4" ht="31" thickBot="1" x14ac:dyDescent="0.4">
      <c r="A22" s="4" t="s">
        <v>8</v>
      </c>
      <c r="B22" s="22" t="s">
        <v>4</v>
      </c>
      <c r="C22" s="5" t="s">
        <v>5</v>
      </c>
      <c r="D22" s="21">
        <v>42823</v>
      </c>
    </row>
    <row r="23" spans="1:4" ht="42.75" customHeight="1" thickBot="1" x14ac:dyDescent="0.4">
      <c r="A23" s="4" t="s">
        <v>123</v>
      </c>
      <c r="B23" s="3" t="s">
        <v>76</v>
      </c>
      <c r="C23" s="5" t="s">
        <v>5</v>
      </c>
      <c r="D23" s="23" t="s">
        <v>322</v>
      </c>
    </row>
    <row r="24" spans="1:4" ht="24.5" thickBot="1" x14ac:dyDescent="0.4">
      <c r="A24" s="4" t="s">
        <v>124</v>
      </c>
      <c r="B24" s="7" t="s">
        <v>70</v>
      </c>
      <c r="C24" s="5" t="s">
        <v>5</v>
      </c>
      <c r="D24" s="25" t="s">
        <v>321</v>
      </c>
    </row>
    <row r="25" spans="1:4" x14ac:dyDescent="0.35">
      <c r="A25" s="4" t="s">
        <v>125</v>
      </c>
      <c r="B25" s="7" t="s">
        <v>77</v>
      </c>
      <c r="C25" s="5" t="s">
        <v>25</v>
      </c>
      <c r="D25" s="69">
        <v>6.9</v>
      </c>
    </row>
    <row r="26" spans="1:4" ht="31" x14ac:dyDescent="0.35">
      <c r="A26" s="4" t="s">
        <v>126</v>
      </c>
      <c r="B26" s="3" t="s">
        <v>165</v>
      </c>
      <c r="C26" s="5" t="s">
        <v>5</v>
      </c>
      <c r="D26" s="21">
        <v>42552</v>
      </c>
    </row>
    <row r="27" spans="1:4" ht="31" x14ac:dyDescent="0.35">
      <c r="A27" s="4" t="s">
        <v>127</v>
      </c>
      <c r="B27" s="3" t="s">
        <v>166</v>
      </c>
      <c r="C27" s="5" t="s">
        <v>5</v>
      </c>
      <c r="D27" s="5" t="s">
        <v>205</v>
      </c>
    </row>
    <row r="28" spans="1:4" x14ac:dyDescent="0.35">
      <c r="A28" s="4" t="s">
        <v>128</v>
      </c>
      <c r="B28" s="3" t="s">
        <v>167</v>
      </c>
      <c r="C28" s="5" t="s">
        <v>5</v>
      </c>
      <c r="D28" s="5" t="s">
        <v>206</v>
      </c>
    </row>
    <row r="29" spans="1:4" x14ac:dyDescent="0.35">
      <c r="A29" s="4" t="s">
        <v>133</v>
      </c>
      <c r="B29" s="3" t="s">
        <v>78</v>
      </c>
      <c r="C29" s="5" t="s">
        <v>5</v>
      </c>
      <c r="D29" s="5" t="s">
        <v>207</v>
      </c>
    </row>
    <row r="30" spans="1:4" ht="30" x14ac:dyDescent="0.35">
      <c r="A30" s="2" t="s">
        <v>0</v>
      </c>
      <c r="B30" s="2" t="s">
        <v>1</v>
      </c>
      <c r="C30" s="2" t="s">
        <v>2</v>
      </c>
      <c r="D30" s="2" t="s">
        <v>3</v>
      </c>
    </row>
    <row r="31" spans="1:4" ht="31" thickBot="1" x14ac:dyDescent="0.4">
      <c r="A31" s="4" t="s">
        <v>8</v>
      </c>
      <c r="B31" s="28" t="s">
        <v>4</v>
      </c>
      <c r="C31" s="40" t="s">
        <v>5</v>
      </c>
      <c r="D31" s="21">
        <v>42823</v>
      </c>
    </row>
    <row r="32" spans="1:4" ht="16" thickBot="1" x14ac:dyDescent="0.4">
      <c r="A32" s="4" t="s">
        <v>123</v>
      </c>
      <c r="B32" s="3" t="s">
        <v>76</v>
      </c>
      <c r="C32" s="40" t="s">
        <v>5</v>
      </c>
      <c r="D32" s="23" t="s">
        <v>323</v>
      </c>
    </row>
    <row r="33" spans="1:4" ht="24.5" thickBot="1" x14ac:dyDescent="0.4">
      <c r="A33" s="4" t="s">
        <v>124</v>
      </c>
      <c r="B33" s="7" t="s">
        <v>70</v>
      </c>
      <c r="C33" s="40" t="s">
        <v>5</v>
      </c>
      <c r="D33" s="25" t="s">
        <v>321</v>
      </c>
    </row>
    <row r="34" spans="1:4" x14ac:dyDescent="0.35">
      <c r="A34" s="4" t="s">
        <v>125</v>
      </c>
      <c r="B34" s="7" t="s">
        <v>77</v>
      </c>
      <c r="C34" s="40" t="s">
        <v>25</v>
      </c>
      <c r="D34" s="69">
        <v>2.9</v>
      </c>
    </row>
    <row r="35" spans="1:4" ht="31" x14ac:dyDescent="0.35">
      <c r="A35" s="4" t="s">
        <v>126</v>
      </c>
      <c r="B35" s="3" t="s">
        <v>165</v>
      </c>
      <c r="C35" s="40" t="s">
        <v>5</v>
      </c>
      <c r="D35" s="21">
        <v>42552</v>
      </c>
    </row>
    <row r="36" spans="1:4" ht="31" x14ac:dyDescent="0.35">
      <c r="A36" s="4" t="s">
        <v>127</v>
      </c>
      <c r="B36" s="3" t="s">
        <v>166</v>
      </c>
      <c r="C36" s="40" t="s">
        <v>5</v>
      </c>
      <c r="D36" s="40" t="s">
        <v>205</v>
      </c>
    </row>
    <row r="37" spans="1:4" x14ac:dyDescent="0.35">
      <c r="A37" s="4" t="s">
        <v>128</v>
      </c>
      <c r="B37" s="3" t="s">
        <v>167</v>
      </c>
      <c r="C37" s="40" t="s">
        <v>5</v>
      </c>
      <c r="D37" s="40" t="s">
        <v>206</v>
      </c>
    </row>
    <row r="38" spans="1:4" x14ac:dyDescent="0.35">
      <c r="A38" s="4" t="s">
        <v>133</v>
      </c>
      <c r="B38" s="3" t="s">
        <v>78</v>
      </c>
      <c r="C38" s="40" t="s">
        <v>5</v>
      </c>
      <c r="D38" s="40" t="s">
        <v>207</v>
      </c>
    </row>
    <row r="39" spans="1:4" ht="30" x14ac:dyDescent="0.35">
      <c r="A39" s="2" t="s">
        <v>0</v>
      </c>
      <c r="B39" s="2" t="s">
        <v>1</v>
      </c>
      <c r="C39" s="2" t="s">
        <v>2</v>
      </c>
      <c r="D39" s="2" t="s">
        <v>3</v>
      </c>
    </row>
    <row r="40" spans="1:4" ht="31" thickBot="1" x14ac:dyDescent="0.4">
      <c r="A40" s="4" t="s">
        <v>8</v>
      </c>
      <c r="B40" s="28" t="s">
        <v>4</v>
      </c>
      <c r="C40" s="40" t="s">
        <v>5</v>
      </c>
      <c r="D40" s="21">
        <v>42823</v>
      </c>
    </row>
    <row r="41" spans="1:4" ht="16" thickBot="1" x14ac:dyDescent="0.4">
      <c r="A41" s="4" t="s">
        <v>123</v>
      </c>
      <c r="B41" s="3" t="s">
        <v>76</v>
      </c>
      <c r="C41" s="40" t="s">
        <v>5</v>
      </c>
      <c r="D41" s="23" t="s">
        <v>324</v>
      </c>
    </row>
    <row r="42" spans="1:4" ht="24.5" thickBot="1" x14ac:dyDescent="0.4">
      <c r="A42" s="4" t="s">
        <v>124</v>
      </c>
      <c r="B42" s="7" t="s">
        <v>70</v>
      </c>
      <c r="C42" s="40" t="s">
        <v>5</v>
      </c>
      <c r="D42" s="25" t="s">
        <v>321</v>
      </c>
    </row>
    <row r="43" spans="1:4" x14ac:dyDescent="0.35">
      <c r="A43" s="4" t="s">
        <v>125</v>
      </c>
      <c r="B43" s="7" t="s">
        <v>77</v>
      </c>
      <c r="C43" s="40" t="s">
        <v>25</v>
      </c>
      <c r="D43" s="69">
        <v>3.86</v>
      </c>
    </row>
    <row r="44" spans="1:4" ht="31" x14ac:dyDescent="0.35">
      <c r="A44" s="4" t="s">
        <v>126</v>
      </c>
      <c r="B44" s="3" t="s">
        <v>165</v>
      </c>
      <c r="C44" s="40" t="s">
        <v>5</v>
      </c>
      <c r="D44" s="21">
        <v>42552</v>
      </c>
    </row>
    <row r="45" spans="1:4" ht="31" x14ac:dyDescent="0.35">
      <c r="A45" s="4" t="s">
        <v>127</v>
      </c>
      <c r="B45" s="3" t="s">
        <v>166</v>
      </c>
      <c r="C45" s="40" t="s">
        <v>5</v>
      </c>
      <c r="D45" s="40" t="s">
        <v>205</v>
      </c>
    </row>
    <row r="46" spans="1:4" x14ac:dyDescent="0.35">
      <c r="A46" s="4" t="s">
        <v>128</v>
      </c>
      <c r="B46" s="3" t="s">
        <v>167</v>
      </c>
      <c r="C46" s="40" t="s">
        <v>5</v>
      </c>
      <c r="D46" s="40" t="s">
        <v>206</v>
      </c>
    </row>
    <row r="47" spans="1:4" x14ac:dyDescent="0.35">
      <c r="A47" s="4" t="s">
        <v>133</v>
      </c>
      <c r="B47" s="3" t="s">
        <v>78</v>
      </c>
      <c r="C47" s="40" t="s">
        <v>5</v>
      </c>
      <c r="D47" s="40" t="s">
        <v>207</v>
      </c>
    </row>
    <row r="48" spans="1:4" ht="30" x14ac:dyDescent="0.35">
      <c r="A48" s="2" t="s">
        <v>0</v>
      </c>
      <c r="B48" s="2" t="s">
        <v>1</v>
      </c>
      <c r="C48" s="2" t="s">
        <v>2</v>
      </c>
      <c r="D48" s="2" t="s">
        <v>3</v>
      </c>
    </row>
    <row r="49" spans="1:4" ht="31" thickBot="1" x14ac:dyDescent="0.4">
      <c r="A49" s="4" t="s">
        <v>8</v>
      </c>
      <c r="B49" s="22" t="s">
        <v>4</v>
      </c>
      <c r="C49" s="5" t="s">
        <v>5</v>
      </c>
      <c r="D49" s="21">
        <v>42823</v>
      </c>
    </row>
    <row r="50" spans="1:4" ht="16" thickBot="1" x14ac:dyDescent="0.4">
      <c r="A50" s="4" t="s">
        <v>123</v>
      </c>
      <c r="B50" s="3" t="s">
        <v>76</v>
      </c>
      <c r="C50" s="5" t="s">
        <v>5</v>
      </c>
      <c r="D50" s="23" t="s">
        <v>209</v>
      </c>
    </row>
    <row r="51" spans="1:4" ht="24.5" thickBot="1" x14ac:dyDescent="0.4">
      <c r="A51" s="4" t="s">
        <v>124</v>
      </c>
      <c r="B51" s="7" t="s">
        <v>70</v>
      </c>
      <c r="C51" s="5" t="s">
        <v>5</v>
      </c>
      <c r="D51" s="25" t="s">
        <v>321</v>
      </c>
    </row>
    <row r="52" spans="1:4" x14ac:dyDescent="0.35">
      <c r="A52" s="4" t="s">
        <v>125</v>
      </c>
      <c r="B52" s="7" t="s">
        <v>77</v>
      </c>
      <c r="C52" s="5" t="s">
        <v>25</v>
      </c>
      <c r="D52" s="5">
        <v>0.53</v>
      </c>
    </row>
    <row r="53" spans="1:4" ht="31" x14ac:dyDescent="0.35">
      <c r="A53" s="4" t="s">
        <v>126</v>
      </c>
      <c r="B53" s="3" t="s">
        <v>165</v>
      </c>
      <c r="C53" s="5" t="s">
        <v>5</v>
      </c>
      <c r="D53" s="21">
        <v>42552</v>
      </c>
    </row>
    <row r="54" spans="1:4" ht="31" x14ac:dyDescent="0.35">
      <c r="A54" s="4" t="s">
        <v>127</v>
      </c>
      <c r="B54" s="3" t="s">
        <v>166</v>
      </c>
      <c r="C54" s="5" t="s">
        <v>5</v>
      </c>
      <c r="D54" s="5" t="s">
        <v>205</v>
      </c>
    </row>
    <row r="55" spans="1:4" x14ac:dyDescent="0.35">
      <c r="A55" s="4" t="s">
        <v>128</v>
      </c>
      <c r="B55" s="3" t="s">
        <v>167</v>
      </c>
      <c r="C55" s="5" t="s">
        <v>5</v>
      </c>
      <c r="D55" s="5" t="s">
        <v>206</v>
      </c>
    </row>
    <row r="56" spans="1:4" x14ac:dyDescent="0.35">
      <c r="A56" s="4" t="s">
        <v>133</v>
      </c>
      <c r="B56" s="3" t="s">
        <v>78</v>
      </c>
      <c r="C56" s="5" t="s">
        <v>5</v>
      </c>
      <c r="D56" s="5" t="s">
        <v>207</v>
      </c>
    </row>
    <row r="57" spans="1:4" ht="30" x14ac:dyDescent="0.35">
      <c r="A57" s="2" t="s">
        <v>0</v>
      </c>
      <c r="B57" s="2" t="s">
        <v>1</v>
      </c>
      <c r="C57" s="2" t="s">
        <v>2</v>
      </c>
      <c r="D57" s="2" t="s">
        <v>3</v>
      </c>
    </row>
    <row r="58" spans="1:4" ht="31" thickBot="1" x14ac:dyDescent="0.4">
      <c r="A58" s="4" t="s">
        <v>8</v>
      </c>
      <c r="B58" s="28" t="s">
        <v>4</v>
      </c>
      <c r="C58" s="40" t="s">
        <v>5</v>
      </c>
      <c r="D58" s="21">
        <v>42823</v>
      </c>
    </row>
    <row r="59" spans="1:4" ht="16" thickBot="1" x14ac:dyDescent="0.4">
      <c r="A59" s="4" t="s">
        <v>123</v>
      </c>
      <c r="B59" s="3" t="s">
        <v>76</v>
      </c>
      <c r="C59" s="40" t="s">
        <v>5</v>
      </c>
      <c r="D59" s="23" t="s">
        <v>326</v>
      </c>
    </row>
    <row r="60" spans="1:4" ht="24.5" thickBot="1" x14ac:dyDescent="0.4">
      <c r="A60" s="4" t="s">
        <v>124</v>
      </c>
      <c r="B60" s="7" t="s">
        <v>70</v>
      </c>
      <c r="C60" s="40" t="s">
        <v>5</v>
      </c>
      <c r="D60" s="25" t="s">
        <v>321</v>
      </c>
    </row>
    <row r="61" spans="1:4" x14ac:dyDescent="0.35">
      <c r="A61" s="4" t="s">
        <v>125</v>
      </c>
      <c r="B61" s="7" t="s">
        <v>77</v>
      </c>
      <c r="C61" s="40" t="s">
        <v>25</v>
      </c>
      <c r="D61" s="40">
        <v>0.44</v>
      </c>
    </row>
    <row r="62" spans="1:4" ht="31" x14ac:dyDescent="0.35">
      <c r="A62" s="4" t="s">
        <v>126</v>
      </c>
      <c r="B62" s="3" t="s">
        <v>165</v>
      </c>
      <c r="C62" s="40" t="s">
        <v>5</v>
      </c>
      <c r="D62" s="21">
        <v>42552</v>
      </c>
    </row>
    <row r="63" spans="1:4" ht="31" x14ac:dyDescent="0.35">
      <c r="A63" s="4" t="s">
        <v>127</v>
      </c>
      <c r="B63" s="3" t="s">
        <v>166</v>
      </c>
      <c r="C63" s="40" t="s">
        <v>5</v>
      </c>
      <c r="D63" s="40" t="s">
        <v>205</v>
      </c>
    </row>
    <row r="64" spans="1:4" x14ac:dyDescent="0.35">
      <c r="A64" s="4" t="s">
        <v>128</v>
      </c>
      <c r="B64" s="3" t="s">
        <v>167</v>
      </c>
      <c r="C64" s="40" t="s">
        <v>5</v>
      </c>
      <c r="D64" s="40" t="s">
        <v>206</v>
      </c>
    </row>
    <row r="65" spans="1:4" x14ac:dyDescent="0.35">
      <c r="A65" s="4" t="s">
        <v>133</v>
      </c>
      <c r="B65" s="3" t="s">
        <v>78</v>
      </c>
      <c r="C65" s="40" t="s">
        <v>5</v>
      </c>
      <c r="D65" s="40" t="s">
        <v>207</v>
      </c>
    </row>
    <row r="66" spans="1:4" ht="30" x14ac:dyDescent="0.35">
      <c r="A66" s="2" t="s">
        <v>0</v>
      </c>
      <c r="B66" s="2" t="s">
        <v>1</v>
      </c>
      <c r="C66" s="2" t="s">
        <v>2</v>
      </c>
      <c r="D66" s="2" t="s">
        <v>3</v>
      </c>
    </row>
    <row r="67" spans="1:4" ht="31" thickBot="1" x14ac:dyDescent="0.4">
      <c r="A67" s="4" t="s">
        <v>8</v>
      </c>
      <c r="B67" s="22" t="s">
        <v>4</v>
      </c>
      <c r="C67" s="5" t="s">
        <v>5</v>
      </c>
      <c r="D67" s="21">
        <v>42823</v>
      </c>
    </row>
    <row r="68" spans="1:4" ht="16" thickBot="1" x14ac:dyDescent="0.4">
      <c r="A68" s="4" t="s">
        <v>123</v>
      </c>
      <c r="B68" s="3" t="s">
        <v>76</v>
      </c>
      <c r="C68" s="5" t="s">
        <v>5</v>
      </c>
      <c r="D68" s="23" t="s">
        <v>325</v>
      </c>
    </row>
    <row r="69" spans="1:4" ht="24.5" thickBot="1" x14ac:dyDescent="0.4">
      <c r="A69" s="4" t="s">
        <v>124</v>
      </c>
      <c r="B69" s="7" t="s">
        <v>70</v>
      </c>
      <c r="C69" s="5" t="s">
        <v>5</v>
      </c>
      <c r="D69" s="25" t="s">
        <v>321</v>
      </c>
    </row>
    <row r="70" spans="1:4" x14ac:dyDescent="0.35">
      <c r="A70" s="4" t="s">
        <v>125</v>
      </c>
      <c r="B70" s="7" t="s">
        <v>77</v>
      </c>
      <c r="C70" s="5" t="s">
        <v>25</v>
      </c>
      <c r="D70" s="69">
        <v>1.6</v>
      </c>
    </row>
    <row r="71" spans="1:4" ht="31" x14ac:dyDescent="0.35">
      <c r="A71" s="4" t="s">
        <v>126</v>
      </c>
      <c r="B71" s="3" t="s">
        <v>165</v>
      </c>
      <c r="C71" s="5" t="s">
        <v>5</v>
      </c>
      <c r="D71" s="21">
        <v>42552</v>
      </c>
    </row>
    <row r="72" spans="1:4" ht="31" x14ac:dyDescent="0.35">
      <c r="A72" s="4" t="s">
        <v>127</v>
      </c>
      <c r="B72" s="3" t="s">
        <v>166</v>
      </c>
      <c r="C72" s="5" t="s">
        <v>5</v>
      </c>
      <c r="D72" s="5" t="s">
        <v>205</v>
      </c>
    </row>
    <row r="73" spans="1:4" x14ac:dyDescent="0.35">
      <c r="A73" s="4" t="s">
        <v>128</v>
      </c>
      <c r="B73" s="3" t="s">
        <v>167</v>
      </c>
      <c r="C73" s="5" t="s">
        <v>5</v>
      </c>
      <c r="D73" s="5" t="s">
        <v>212</v>
      </c>
    </row>
    <row r="74" spans="1:4" x14ac:dyDescent="0.35">
      <c r="A74" s="4" t="s">
        <v>133</v>
      </c>
      <c r="B74" s="3" t="s">
        <v>78</v>
      </c>
      <c r="C74" s="5" t="s">
        <v>5</v>
      </c>
      <c r="D74" s="5" t="s">
        <v>207</v>
      </c>
    </row>
    <row r="75" spans="1:4" ht="30" x14ac:dyDescent="0.35">
      <c r="A75" s="2" t="s">
        <v>0</v>
      </c>
      <c r="B75" s="2" t="s">
        <v>1</v>
      </c>
      <c r="C75" s="2" t="s">
        <v>2</v>
      </c>
      <c r="D75" s="2" t="s">
        <v>3</v>
      </c>
    </row>
    <row r="76" spans="1:4" ht="31" thickBot="1" x14ac:dyDescent="0.4">
      <c r="A76" s="4" t="s">
        <v>8</v>
      </c>
      <c r="B76" s="22" t="s">
        <v>4</v>
      </c>
      <c r="C76" s="5" t="s">
        <v>5</v>
      </c>
      <c r="D76" s="21">
        <v>42823</v>
      </c>
    </row>
    <row r="77" spans="1:4" ht="16" thickBot="1" x14ac:dyDescent="0.4">
      <c r="A77" s="4" t="s">
        <v>123</v>
      </c>
      <c r="B77" s="3" t="s">
        <v>76</v>
      </c>
      <c r="C77" s="5" t="s">
        <v>5</v>
      </c>
      <c r="D77" s="23" t="s">
        <v>210</v>
      </c>
    </row>
    <row r="78" spans="1:4" ht="24.5" thickBot="1" x14ac:dyDescent="0.4">
      <c r="A78" s="4" t="s">
        <v>124</v>
      </c>
      <c r="B78" s="7" t="s">
        <v>70</v>
      </c>
      <c r="C78" s="5" t="s">
        <v>5</v>
      </c>
      <c r="D78" s="25" t="s">
        <v>321</v>
      </c>
    </row>
    <row r="79" spans="1:4" x14ac:dyDescent="0.35">
      <c r="A79" s="4" t="s">
        <v>125</v>
      </c>
      <c r="B79" s="7" t="s">
        <v>77</v>
      </c>
      <c r="C79" s="5" t="s">
        <v>25</v>
      </c>
      <c r="D79" s="5">
        <v>4.5999999999999996</v>
      </c>
    </row>
    <row r="80" spans="1:4" ht="31" x14ac:dyDescent="0.35">
      <c r="A80" s="4" t="s">
        <v>126</v>
      </c>
      <c r="B80" s="3" t="s">
        <v>165</v>
      </c>
      <c r="C80" s="5" t="s">
        <v>5</v>
      </c>
      <c r="D80" s="21" t="s">
        <v>211</v>
      </c>
    </row>
    <row r="81" spans="1:4" ht="31" x14ac:dyDescent="0.35">
      <c r="A81" s="4" t="s">
        <v>127</v>
      </c>
      <c r="B81" s="3" t="s">
        <v>166</v>
      </c>
      <c r="C81" s="5" t="s">
        <v>5</v>
      </c>
      <c r="D81" s="5" t="s">
        <v>226</v>
      </c>
    </row>
    <row r="82" spans="1:4" x14ac:dyDescent="0.35">
      <c r="A82" s="4" t="s">
        <v>128</v>
      </c>
      <c r="B82" s="3" t="s">
        <v>167</v>
      </c>
      <c r="C82" s="5" t="s">
        <v>5</v>
      </c>
      <c r="D82" s="5" t="s">
        <v>212</v>
      </c>
    </row>
    <row r="83" spans="1:4" x14ac:dyDescent="0.35">
      <c r="A83" s="4" t="s">
        <v>133</v>
      </c>
      <c r="B83" s="3" t="s">
        <v>78</v>
      </c>
      <c r="C83" s="5" t="s">
        <v>5</v>
      </c>
      <c r="D83" s="5" t="s">
        <v>207</v>
      </c>
    </row>
    <row r="85" spans="1:4" x14ac:dyDescent="0.35">
      <c r="B85" s="1" t="s">
        <v>216</v>
      </c>
      <c r="C85" s="1" t="s">
        <v>319</v>
      </c>
    </row>
    <row r="86" spans="1:4" x14ac:dyDescent="0.35">
      <c r="B86" s="1" t="s">
        <v>207</v>
      </c>
    </row>
    <row r="88" spans="1:4" x14ac:dyDescent="0.35">
      <c r="B88" s="1" t="s">
        <v>318</v>
      </c>
    </row>
  </sheetData>
  <mergeCells count="1">
    <mergeCell ref="A1:D1"/>
  </mergeCells>
  <pageMargins left="0.7" right="0.7" top="0.32" bottom="0.28000000000000003" header="0.3" footer="0.3"/>
  <pageSetup paperSize="9" scale="86" orientation="portrait" r:id="rId1"/>
  <rowBreaks count="1" manualBreakCount="1">
    <brk id="3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topLeftCell="A70" workbookViewId="0">
      <selection activeCell="D74" sqref="D74"/>
    </sheetView>
  </sheetViews>
  <sheetFormatPr defaultColWidth="9.08984375" defaultRowHeight="15.5" x14ac:dyDescent="0.35"/>
  <cols>
    <col min="1" max="1" width="5.90625" style="1" customWidth="1"/>
    <col min="2" max="2" width="45" style="1" customWidth="1"/>
    <col min="3" max="3" width="9.08984375" style="1"/>
    <col min="4" max="4" width="26.54296875" style="1" customWidth="1"/>
    <col min="5" max="16384" width="9.08984375" style="1"/>
  </cols>
  <sheetData>
    <row r="1" spans="1:4" ht="34.5" customHeight="1" x14ac:dyDescent="0.35">
      <c r="A1" s="83" t="s">
        <v>89</v>
      </c>
      <c r="B1" s="83"/>
      <c r="C1" s="83"/>
      <c r="D1" s="83"/>
    </row>
    <row r="3" spans="1:4" ht="35.15" customHeight="1" x14ac:dyDescent="0.3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49999999999999" customHeight="1" x14ac:dyDescent="0.35">
      <c r="A4" s="4" t="s">
        <v>8</v>
      </c>
      <c r="B4" s="27" t="s">
        <v>4</v>
      </c>
      <c r="C4" s="5" t="s">
        <v>5</v>
      </c>
      <c r="D4" s="21">
        <v>42823</v>
      </c>
    </row>
    <row r="5" spans="1:4" s="6" customFormat="1" ht="20.149999999999999" customHeight="1" x14ac:dyDescent="0.35">
      <c r="A5" s="4" t="s">
        <v>9</v>
      </c>
      <c r="B5" s="7" t="s">
        <v>80</v>
      </c>
      <c r="C5" s="5" t="s">
        <v>5</v>
      </c>
      <c r="D5" s="5" t="s">
        <v>213</v>
      </c>
    </row>
    <row r="6" spans="1:4" s="6" customFormat="1" ht="31.5" customHeight="1" x14ac:dyDescent="0.35">
      <c r="A6" s="4" t="s">
        <v>10</v>
      </c>
      <c r="B6" s="7" t="s">
        <v>81</v>
      </c>
      <c r="C6" s="5" t="s">
        <v>5</v>
      </c>
      <c r="D6" s="5" t="s">
        <v>214</v>
      </c>
    </row>
    <row r="7" spans="1:4" s="6" customFormat="1" ht="20.149999999999999" customHeight="1" x14ac:dyDescent="0.35">
      <c r="A7" s="4" t="s">
        <v>11</v>
      </c>
      <c r="B7" s="3" t="s">
        <v>70</v>
      </c>
      <c r="C7" s="5" t="s">
        <v>5</v>
      </c>
      <c r="D7" s="5" t="s">
        <v>215</v>
      </c>
    </row>
    <row r="8" spans="1:4" s="6" customFormat="1" ht="20.149999999999999" customHeight="1" x14ac:dyDescent="0.35">
      <c r="A8" s="4" t="s">
        <v>12</v>
      </c>
      <c r="B8" s="3" t="s">
        <v>82</v>
      </c>
      <c r="C8" s="5" t="s">
        <v>25</v>
      </c>
      <c r="D8" s="5">
        <v>3</v>
      </c>
    </row>
    <row r="9" spans="1:4" s="6" customFormat="1" ht="35.15" customHeight="1" x14ac:dyDescent="0.35">
      <c r="A9" s="4" t="s">
        <v>304</v>
      </c>
      <c r="B9" s="3" t="s">
        <v>82</v>
      </c>
      <c r="C9" s="5" t="s">
        <v>25</v>
      </c>
      <c r="D9" s="5">
        <v>1.73</v>
      </c>
    </row>
    <row r="10" spans="1:4" s="6" customFormat="1" ht="35.15" customHeight="1" x14ac:dyDescent="0.35">
      <c r="A10" s="4" t="s">
        <v>13</v>
      </c>
      <c r="B10" s="7" t="s">
        <v>83</v>
      </c>
      <c r="C10" s="5" t="s">
        <v>5</v>
      </c>
      <c r="D10" s="5" t="s">
        <v>305</v>
      </c>
    </row>
    <row r="11" spans="1:4" s="6" customFormat="1" ht="51" customHeight="1" x14ac:dyDescent="0.35">
      <c r="A11" s="4" t="s">
        <v>14</v>
      </c>
      <c r="B11" s="3" t="s">
        <v>84</v>
      </c>
      <c r="C11" s="5" t="s">
        <v>5</v>
      </c>
      <c r="D11" s="21" t="s">
        <v>306</v>
      </c>
    </row>
    <row r="12" spans="1:4" s="6" customFormat="1" ht="20.149999999999999" customHeight="1" x14ac:dyDescent="0.35">
      <c r="A12" s="4" t="s">
        <v>15</v>
      </c>
      <c r="B12" s="3" t="s">
        <v>85</v>
      </c>
      <c r="C12" s="5" t="s">
        <v>5</v>
      </c>
      <c r="D12" s="5" t="s">
        <v>307</v>
      </c>
    </row>
    <row r="13" spans="1:4" s="6" customFormat="1" ht="33" customHeight="1" x14ac:dyDescent="0.35">
      <c r="A13" s="4" t="s">
        <v>16</v>
      </c>
      <c r="B13" s="7" t="s">
        <v>86</v>
      </c>
      <c r="C13" s="5" t="s">
        <v>5</v>
      </c>
      <c r="D13" s="21">
        <v>42256</v>
      </c>
    </row>
    <row r="14" spans="1:4" s="6" customFormat="1" ht="33" customHeight="1" x14ac:dyDescent="0.35">
      <c r="A14" s="4" t="s">
        <v>17</v>
      </c>
      <c r="B14" s="7" t="s">
        <v>168</v>
      </c>
      <c r="C14" s="5" t="s">
        <v>5</v>
      </c>
      <c r="D14" s="40" t="s">
        <v>327</v>
      </c>
    </row>
    <row r="15" spans="1:4" s="6" customFormat="1" ht="35.25" customHeight="1" x14ac:dyDescent="0.35">
      <c r="A15" s="4" t="s">
        <v>18</v>
      </c>
      <c r="B15" s="7" t="s">
        <v>169</v>
      </c>
      <c r="C15" s="5" t="s">
        <v>5</v>
      </c>
      <c r="D15" s="5" t="s">
        <v>308</v>
      </c>
    </row>
    <row r="16" spans="1:4" s="6" customFormat="1" ht="66.75" customHeight="1" x14ac:dyDescent="0.35">
      <c r="A16" s="90" t="s">
        <v>88</v>
      </c>
      <c r="B16" s="91"/>
      <c r="C16" s="91"/>
      <c r="D16" s="92"/>
    </row>
    <row r="17" spans="1:4" ht="62" x14ac:dyDescent="0.35">
      <c r="A17" s="4">
        <v>12</v>
      </c>
      <c r="B17" s="7" t="s">
        <v>88</v>
      </c>
      <c r="C17" s="5" t="s">
        <v>5</v>
      </c>
      <c r="D17" s="5" t="s">
        <v>307</v>
      </c>
    </row>
    <row r="19" spans="1:4" ht="30" x14ac:dyDescent="0.35">
      <c r="A19" s="2" t="s">
        <v>0</v>
      </c>
      <c r="B19" s="2" t="s">
        <v>1</v>
      </c>
      <c r="C19" s="2" t="s">
        <v>2</v>
      </c>
      <c r="D19" s="2" t="s">
        <v>3</v>
      </c>
    </row>
    <row r="20" spans="1:4" ht="30.5" x14ac:dyDescent="0.35">
      <c r="A20" s="4" t="s">
        <v>8</v>
      </c>
      <c r="B20" s="27" t="s">
        <v>4</v>
      </c>
      <c r="C20" s="5" t="s">
        <v>5</v>
      </c>
      <c r="D20" s="21">
        <v>42823</v>
      </c>
    </row>
    <row r="21" spans="1:4" ht="30.5" x14ac:dyDescent="0.35">
      <c r="A21" s="4" t="s">
        <v>9</v>
      </c>
      <c r="B21" s="7" t="s">
        <v>80</v>
      </c>
      <c r="C21" s="5" t="s">
        <v>5</v>
      </c>
      <c r="D21" s="5" t="s">
        <v>294</v>
      </c>
    </row>
    <row r="22" spans="1:4" ht="31" x14ac:dyDescent="0.35">
      <c r="A22" s="4" t="s">
        <v>10</v>
      </c>
      <c r="B22" s="7" t="s">
        <v>81</v>
      </c>
      <c r="C22" s="5" t="s">
        <v>5</v>
      </c>
      <c r="D22" s="5" t="s">
        <v>214</v>
      </c>
    </row>
    <row r="23" spans="1:4" ht="30.5" x14ac:dyDescent="0.35">
      <c r="A23" s="4" t="s">
        <v>11</v>
      </c>
      <c r="B23" s="3" t="s">
        <v>70</v>
      </c>
      <c r="C23" s="5" t="s">
        <v>5</v>
      </c>
      <c r="D23" s="5" t="s">
        <v>296</v>
      </c>
    </row>
    <row r="24" spans="1:4" ht="30.5" x14ac:dyDescent="0.35">
      <c r="A24" s="4" t="s">
        <v>12</v>
      </c>
      <c r="B24" s="3" t="s">
        <v>82</v>
      </c>
      <c r="C24" s="5" t="s">
        <v>25</v>
      </c>
      <c r="D24" s="5">
        <v>24.55</v>
      </c>
    </row>
    <row r="25" spans="1:4" ht="31" x14ac:dyDescent="0.35">
      <c r="A25" s="4" t="s">
        <v>13</v>
      </c>
      <c r="B25" s="7" t="s">
        <v>83</v>
      </c>
      <c r="C25" s="5" t="s">
        <v>5</v>
      </c>
      <c r="D25" s="5" t="s">
        <v>309</v>
      </c>
    </row>
    <row r="26" spans="1:4" ht="31" x14ac:dyDescent="0.35">
      <c r="A26" s="4" t="s">
        <v>14</v>
      </c>
      <c r="B26" s="3" t="s">
        <v>84</v>
      </c>
      <c r="C26" s="5" t="s">
        <v>5</v>
      </c>
      <c r="D26" s="5" t="s">
        <v>312</v>
      </c>
    </row>
    <row r="27" spans="1:4" ht="46.5" x14ac:dyDescent="0.35">
      <c r="A27" s="4" t="s">
        <v>15</v>
      </c>
      <c r="B27" s="3" t="s">
        <v>85</v>
      </c>
      <c r="C27" s="5" t="s">
        <v>5</v>
      </c>
      <c r="D27" s="5" t="s">
        <v>307</v>
      </c>
    </row>
    <row r="28" spans="1:4" ht="30.5" x14ac:dyDescent="0.35">
      <c r="A28" s="4" t="s">
        <v>16</v>
      </c>
      <c r="B28" s="7" t="s">
        <v>86</v>
      </c>
      <c r="C28" s="5" t="s">
        <v>5</v>
      </c>
      <c r="D28" s="21">
        <v>42552</v>
      </c>
    </row>
    <row r="29" spans="1:4" ht="46.5" x14ac:dyDescent="0.35">
      <c r="A29" s="4" t="s">
        <v>17</v>
      </c>
      <c r="B29" s="7" t="s">
        <v>168</v>
      </c>
      <c r="C29" s="5" t="s">
        <v>5</v>
      </c>
      <c r="D29" s="40" t="s">
        <v>328</v>
      </c>
    </row>
    <row r="30" spans="1:4" ht="31" x14ac:dyDescent="0.35">
      <c r="A30" s="4" t="s">
        <v>18</v>
      </c>
      <c r="B30" s="7" t="s">
        <v>169</v>
      </c>
      <c r="C30" s="5" t="s">
        <v>5</v>
      </c>
      <c r="D30" s="5" t="s">
        <v>308</v>
      </c>
    </row>
    <row r="31" spans="1:4" x14ac:dyDescent="0.35">
      <c r="A31" s="90" t="s">
        <v>88</v>
      </c>
      <c r="B31" s="91"/>
      <c r="C31" s="91"/>
      <c r="D31" s="92"/>
    </row>
    <row r="32" spans="1:4" ht="62" x14ac:dyDescent="0.35">
      <c r="A32" s="4">
        <v>12</v>
      </c>
      <c r="B32" s="7" t="s">
        <v>88</v>
      </c>
      <c r="C32" s="5" t="s">
        <v>5</v>
      </c>
      <c r="D32" s="5" t="s">
        <v>307</v>
      </c>
    </row>
    <row r="34" spans="1:4" ht="30" x14ac:dyDescent="0.35">
      <c r="A34" s="2" t="s">
        <v>0</v>
      </c>
      <c r="B34" s="2" t="s">
        <v>1</v>
      </c>
      <c r="C34" s="2" t="s">
        <v>2</v>
      </c>
      <c r="D34" s="2" t="s">
        <v>3</v>
      </c>
    </row>
    <row r="35" spans="1:4" ht="30.5" x14ac:dyDescent="0.35">
      <c r="A35" s="4" t="s">
        <v>8</v>
      </c>
      <c r="B35" s="27" t="s">
        <v>4</v>
      </c>
      <c r="C35" s="5" t="s">
        <v>5</v>
      </c>
      <c r="D35" s="21">
        <v>42458</v>
      </c>
    </row>
    <row r="36" spans="1:4" ht="30.5" x14ac:dyDescent="0.35">
      <c r="A36" s="4" t="s">
        <v>9</v>
      </c>
      <c r="B36" s="7" t="s">
        <v>80</v>
      </c>
      <c r="C36" s="5" t="s">
        <v>5</v>
      </c>
      <c r="D36" s="5" t="s">
        <v>297</v>
      </c>
    </row>
    <row r="37" spans="1:4" ht="31" x14ac:dyDescent="0.35">
      <c r="A37" s="4" t="s">
        <v>10</v>
      </c>
      <c r="B37" s="7" t="s">
        <v>81</v>
      </c>
      <c r="C37" s="5" t="s">
        <v>5</v>
      </c>
      <c r="D37" s="5" t="s">
        <v>214</v>
      </c>
    </row>
    <row r="38" spans="1:4" ht="30.5" x14ac:dyDescent="0.35">
      <c r="A38" s="4" t="s">
        <v>11</v>
      </c>
      <c r="B38" s="3" t="s">
        <v>70</v>
      </c>
      <c r="C38" s="5" t="s">
        <v>5</v>
      </c>
      <c r="D38" s="5" t="s">
        <v>296</v>
      </c>
    </row>
    <row r="39" spans="1:4" ht="30.5" x14ac:dyDescent="0.35">
      <c r="A39" s="4" t="s">
        <v>12</v>
      </c>
      <c r="B39" s="3" t="s">
        <v>82</v>
      </c>
      <c r="C39" s="5" t="s">
        <v>25</v>
      </c>
      <c r="D39" s="5">
        <v>97.32</v>
      </c>
    </row>
    <row r="40" spans="1:4" ht="31" x14ac:dyDescent="0.35">
      <c r="A40" s="4" t="s">
        <v>13</v>
      </c>
      <c r="B40" s="7" t="s">
        <v>83</v>
      </c>
      <c r="C40" s="5" t="s">
        <v>5</v>
      </c>
      <c r="D40" s="5" t="s">
        <v>310</v>
      </c>
    </row>
    <row r="41" spans="1:4" ht="31" x14ac:dyDescent="0.35">
      <c r="A41" s="4" t="s">
        <v>14</v>
      </c>
      <c r="B41" s="3" t="s">
        <v>84</v>
      </c>
      <c r="C41" s="5" t="s">
        <v>5</v>
      </c>
      <c r="D41" s="5" t="s">
        <v>312</v>
      </c>
    </row>
    <row r="42" spans="1:4" ht="46.5" x14ac:dyDescent="0.35">
      <c r="A42" s="4" t="s">
        <v>15</v>
      </c>
      <c r="B42" s="3" t="s">
        <v>85</v>
      </c>
      <c r="C42" s="5" t="s">
        <v>5</v>
      </c>
      <c r="D42" s="5" t="s">
        <v>307</v>
      </c>
    </row>
    <row r="43" spans="1:4" ht="30.5" x14ac:dyDescent="0.35">
      <c r="A43" s="4" t="s">
        <v>16</v>
      </c>
      <c r="B43" s="7" t="s">
        <v>86</v>
      </c>
      <c r="C43" s="5" t="s">
        <v>5</v>
      </c>
      <c r="D43" s="21">
        <v>42552</v>
      </c>
    </row>
    <row r="44" spans="1:4" ht="46.5" x14ac:dyDescent="0.35">
      <c r="A44" s="4" t="s">
        <v>17</v>
      </c>
      <c r="B44" s="7" t="s">
        <v>168</v>
      </c>
      <c r="C44" s="5" t="s">
        <v>5</v>
      </c>
      <c r="D44" s="40" t="s">
        <v>329</v>
      </c>
    </row>
    <row r="45" spans="1:4" ht="31" x14ac:dyDescent="0.35">
      <c r="A45" s="4" t="s">
        <v>18</v>
      </c>
      <c r="B45" s="7" t="s">
        <v>169</v>
      </c>
      <c r="C45" s="5" t="s">
        <v>5</v>
      </c>
      <c r="D45" s="5" t="s">
        <v>308</v>
      </c>
    </row>
    <row r="46" spans="1:4" x14ac:dyDescent="0.35">
      <c r="A46" s="90" t="s">
        <v>88</v>
      </c>
      <c r="B46" s="91"/>
      <c r="C46" s="91"/>
      <c r="D46" s="92"/>
    </row>
    <row r="47" spans="1:4" ht="62" x14ac:dyDescent="0.35">
      <c r="A47" s="4">
        <v>12</v>
      </c>
      <c r="B47" s="7" t="s">
        <v>88</v>
      </c>
      <c r="C47" s="5" t="s">
        <v>5</v>
      </c>
      <c r="D47" s="5" t="s">
        <v>307</v>
      </c>
    </row>
    <row r="49" spans="1:4" ht="30" x14ac:dyDescent="0.35">
      <c r="A49" s="2" t="s">
        <v>0</v>
      </c>
      <c r="B49" s="2" t="s">
        <v>1</v>
      </c>
      <c r="C49" s="2" t="s">
        <v>2</v>
      </c>
      <c r="D49" s="2" t="s">
        <v>3</v>
      </c>
    </row>
    <row r="50" spans="1:4" ht="30.5" x14ac:dyDescent="0.35">
      <c r="A50" s="4" t="s">
        <v>8</v>
      </c>
      <c r="B50" s="27" t="s">
        <v>4</v>
      </c>
      <c r="C50" s="5" t="s">
        <v>5</v>
      </c>
      <c r="D50" s="21">
        <v>42823</v>
      </c>
    </row>
    <row r="51" spans="1:4" ht="30.5" x14ac:dyDescent="0.35">
      <c r="A51" s="4" t="s">
        <v>9</v>
      </c>
      <c r="B51" s="7" t="s">
        <v>80</v>
      </c>
      <c r="C51" s="5" t="s">
        <v>5</v>
      </c>
      <c r="D51" s="5" t="s">
        <v>301</v>
      </c>
    </row>
    <row r="52" spans="1:4" ht="31" x14ac:dyDescent="0.35">
      <c r="A52" s="4" t="s">
        <v>10</v>
      </c>
      <c r="B52" s="7" t="s">
        <v>81</v>
      </c>
      <c r="C52" s="5" t="s">
        <v>5</v>
      </c>
      <c r="D52" s="5" t="s">
        <v>214</v>
      </c>
    </row>
    <row r="53" spans="1:4" ht="30.5" x14ac:dyDescent="0.35">
      <c r="A53" s="4" t="s">
        <v>11</v>
      </c>
      <c r="B53" s="3" t="s">
        <v>70</v>
      </c>
      <c r="C53" s="5" t="s">
        <v>5</v>
      </c>
      <c r="D53" s="5" t="s">
        <v>296</v>
      </c>
    </row>
    <row r="54" spans="1:4" ht="30.5" x14ac:dyDescent="0.35">
      <c r="A54" s="4" t="s">
        <v>12</v>
      </c>
      <c r="B54" s="3" t="s">
        <v>82</v>
      </c>
      <c r="C54" s="5" t="s">
        <v>25</v>
      </c>
      <c r="D54" s="5">
        <v>25.44</v>
      </c>
    </row>
    <row r="55" spans="1:4" ht="31" x14ac:dyDescent="0.35">
      <c r="A55" s="4" t="s">
        <v>13</v>
      </c>
      <c r="B55" s="7" t="s">
        <v>83</v>
      </c>
      <c r="C55" s="5" t="s">
        <v>5</v>
      </c>
      <c r="D55" s="5" t="s">
        <v>309</v>
      </c>
    </row>
    <row r="56" spans="1:4" ht="31" x14ac:dyDescent="0.35">
      <c r="A56" s="4" t="s">
        <v>14</v>
      </c>
      <c r="B56" s="3" t="s">
        <v>84</v>
      </c>
      <c r="C56" s="5" t="s">
        <v>5</v>
      </c>
      <c r="D56" s="5" t="s">
        <v>313</v>
      </c>
    </row>
    <row r="57" spans="1:4" ht="46.5" x14ac:dyDescent="0.35">
      <c r="A57" s="4" t="s">
        <v>15</v>
      </c>
      <c r="B57" s="3" t="s">
        <v>85</v>
      </c>
      <c r="C57" s="5" t="s">
        <v>5</v>
      </c>
      <c r="D57" s="5" t="s">
        <v>307</v>
      </c>
    </row>
    <row r="58" spans="1:4" ht="31" thickBot="1" x14ac:dyDescent="0.4">
      <c r="A58" s="4" t="s">
        <v>16</v>
      </c>
      <c r="B58" s="7" t="s">
        <v>86</v>
      </c>
      <c r="C58" s="5" t="s">
        <v>5</v>
      </c>
      <c r="D58" s="21">
        <v>42552</v>
      </c>
    </row>
    <row r="59" spans="1:4" ht="31.5" thickBot="1" x14ac:dyDescent="0.4">
      <c r="A59" s="4" t="s">
        <v>17</v>
      </c>
      <c r="B59" s="7" t="s">
        <v>168</v>
      </c>
      <c r="C59" s="5" t="s">
        <v>5</v>
      </c>
      <c r="D59" s="70" t="s">
        <v>330</v>
      </c>
    </row>
    <row r="60" spans="1:4" ht="31" x14ac:dyDescent="0.35">
      <c r="A60" s="4" t="s">
        <v>18</v>
      </c>
      <c r="B60" s="7" t="s">
        <v>169</v>
      </c>
      <c r="C60" s="5" t="s">
        <v>5</v>
      </c>
      <c r="D60" s="5" t="s">
        <v>308</v>
      </c>
    </row>
    <row r="61" spans="1:4" x14ac:dyDescent="0.35">
      <c r="A61" s="90" t="s">
        <v>88</v>
      </c>
      <c r="B61" s="91"/>
      <c r="C61" s="91"/>
      <c r="D61" s="92"/>
    </row>
    <row r="62" spans="1:4" ht="62" x14ac:dyDescent="0.35">
      <c r="A62" s="4">
        <v>12</v>
      </c>
      <c r="B62" s="7" t="s">
        <v>88</v>
      </c>
      <c r="C62" s="5" t="s">
        <v>5</v>
      </c>
      <c r="D62" s="5" t="s">
        <v>307</v>
      </c>
    </row>
    <row r="64" spans="1:4" ht="30" x14ac:dyDescent="0.35">
      <c r="A64" s="2" t="s">
        <v>0</v>
      </c>
      <c r="B64" s="2" t="s">
        <v>1</v>
      </c>
      <c r="C64" s="2" t="s">
        <v>2</v>
      </c>
      <c r="D64" s="2" t="s">
        <v>3</v>
      </c>
    </row>
    <row r="65" spans="1:4" ht="30.5" x14ac:dyDescent="0.35">
      <c r="A65" s="4" t="s">
        <v>8</v>
      </c>
      <c r="B65" s="27" t="s">
        <v>4</v>
      </c>
      <c r="C65" s="5" t="s">
        <v>5</v>
      </c>
      <c r="D65" s="21">
        <v>42823</v>
      </c>
    </row>
    <row r="66" spans="1:4" ht="30.5" x14ac:dyDescent="0.35">
      <c r="A66" s="4" t="s">
        <v>9</v>
      </c>
      <c r="B66" s="7" t="s">
        <v>80</v>
      </c>
      <c r="C66" s="5" t="s">
        <v>5</v>
      </c>
      <c r="D66" s="5" t="s">
        <v>286</v>
      </c>
    </row>
    <row r="67" spans="1:4" ht="31" x14ac:dyDescent="0.35">
      <c r="A67" s="4" t="s">
        <v>10</v>
      </c>
      <c r="B67" s="7" t="s">
        <v>81</v>
      </c>
      <c r="C67" s="5" t="s">
        <v>5</v>
      </c>
      <c r="D67" s="5" t="s">
        <v>214</v>
      </c>
    </row>
    <row r="68" spans="1:4" ht="30.5" x14ac:dyDescent="0.35">
      <c r="A68" s="4" t="s">
        <v>11</v>
      </c>
      <c r="B68" s="3" t="s">
        <v>70</v>
      </c>
      <c r="C68" s="5" t="s">
        <v>5</v>
      </c>
      <c r="D68" s="5" t="s">
        <v>296</v>
      </c>
    </row>
    <row r="69" spans="1:4" ht="30.5" x14ac:dyDescent="0.35">
      <c r="A69" s="4" t="s">
        <v>12</v>
      </c>
      <c r="B69" s="3" t="s">
        <v>82</v>
      </c>
      <c r="C69" s="5" t="s">
        <v>25</v>
      </c>
      <c r="D69" s="5">
        <v>1621.95</v>
      </c>
    </row>
    <row r="70" spans="1:4" ht="31" x14ac:dyDescent="0.35">
      <c r="A70" s="4" t="s">
        <v>13</v>
      </c>
      <c r="B70" s="7" t="s">
        <v>83</v>
      </c>
      <c r="C70" s="5" t="s">
        <v>5</v>
      </c>
      <c r="D70" s="5" t="s">
        <v>310</v>
      </c>
    </row>
    <row r="71" spans="1:4" ht="31" x14ac:dyDescent="0.35">
      <c r="A71" s="4" t="s">
        <v>14</v>
      </c>
      <c r="B71" s="3" t="s">
        <v>84</v>
      </c>
      <c r="C71" s="5" t="s">
        <v>5</v>
      </c>
      <c r="D71" s="5" t="s">
        <v>311</v>
      </c>
    </row>
    <row r="72" spans="1:4" ht="46.5" x14ac:dyDescent="0.35">
      <c r="A72" s="4" t="s">
        <v>15</v>
      </c>
      <c r="B72" s="3" t="s">
        <v>85</v>
      </c>
      <c r="C72" s="5" t="s">
        <v>5</v>
      </c>
      <c r="D72" s="5" t="s">
        <v>307</v>
      </c>
    </row>
    <row r="73" spans="1:4" ht="30.5" x14ac:dyDescent="0.35">
      <c r="A73" s="4" t="s">
        <v>16</v>
      </c>
      <c r="B73" s="7" t="s">
        <v>86</v>
      </c>
      <c r="C73" s="5" t="s">
        <v>5</v>
      </c>
      <c r="D73" s="21">
        <v>42552</v>
      </c>
    </row>
    <row r="74" spans="1:4" ht="46.5" x14ac:dyDescent="0.35">
      <c r="A74" s="4" t="s">
        <v>17</v>
      </c>
      <c r="B74" s="7" t="s">
        <v>168</v>
      </c>
      <c r="C74" s="5" t="s">
        <v>5</v>
      </c>
      <c r="D74" s="40" t="s">
        <v>331</v>
      </c>
    </row>
    <row r="75" spans="1:4" ht="31" x14ac:dyDescent="0.35">
      <c r="A75" s="4" t="s">
        <v>18</v>
      </c>
      <c r="B75" s="7" t="s">
        <v>169</v>
      </c>
      <c r="C75" s="5" t="s">
        <v>5</v>
      </c>
      <c r="D75" s="5" t="s">
        <v>308</v>
      </c>
    </row>
    <row r="76" spans="1:4" x14ac:dyDescent="0.35">
      <c r="A76" s="90" t="s">
        <v>88</v>
      </c>
      <c r="B76" s="91"/>
      <c r="C76" s="91"/>
      <c r="D76" s="92"/>
    </row>
    <row r="77" spans="1:4" ht="62" x14ac:dyDescent="0.35">
      <c r="A77" s="4">
        <v>12</v>
      </c>
      <c r="B77" s="7" t="s">
        <v>88</v>
      </c>
      <c r="C77" s="5" t="s">
        <v>5</v>
      </c>
      <c r="D77" s="5" t="s">
        <v>307</v>
      </c>
    </row>
  </sheetData>
  <mergeCells count="6">
    <mergeCell ref="A1:D1"/>
    <mergeCell ref="A76:D76"/>
    <mergeCell ref="A16:D16"/>
    <mergeCell ref="A31:D31"/>
    <mergeCell ref="A46:D46"/>
    <mergeCell ref="A61:D61"/>
  </mergeCells>
  <pageMargins left="0.7" right="0.7" top="0.31" bottom="0.3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A8" sqref="A8:D8"/>
    </sheetView>
  </sheetViews>
  <sheetFormatPr defaultColWidth="9.08984375" defaultRowHeight="15.5" x14ac:dyDescent="0.35"/>
  <cols>
    <col min="1" max="1" width="5.90625" style="1" customWidth="1"/>
    <col min="2" max="2" width="43.54296875" style="1" customWidth="1"/>
    <col min="3" max="3" width="9.08984375" style="1"/>
    <col min="4" max="4" width="27.453125" style="1" customWidth="1"/>
    <col min="5" max="16384" width="9.08984375" style="1"/>
  </cols>
  <sheetData>
    <row r="1" spans="1:4" ht="33" customHeight="1" x14ac:dyDescent="0.35">
      <c r="A1" s="93" t="s">
        <v>94</v>
      </c>
      <c r="B1" s="93"/>
      <c r="C1" s="93"/>
      <c r="D1" s="93"/>
    </row>
    <row r="3" spans="1:4" ht="35.15" customHeight="1" x14ac:dyDescent="0.3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35">
      <c r="A4" s="4" t="s">
        <v>8</v>
      </c>
      <c r="B4" s="12" t="s">
        <v>4</v>
      </c>
      <c r="C4" s="5" t="s">
        <v>5</v>
      </c>
      <c r="D4" s="21" t="s">
        <v>332</v>
      </c>
    </row>
    <row r="5" spans="1:4" s="6" customFormat="1" ht="20.149999999999999" customHeight="1" x14ac:dyDescent="0.35">
      <c r="A5" s="4" t="s">
        <v>9</v>
      </c>
      <c r="B5" s="7" t="s">
        <v>170</v>
      </c>
      <c r="C5" s="5" t="s">
        <v>5</v>
      </c>
      <c r="D5" s="5" t="s">
        <v>203</v>
      </c>
    </row>
    <row r="6" spans="1:4" s="6" customFormat="1" ht="20.149999999999999" customHeight="1" x14ac:dyDescent="0.35">
      <c r="A6" s="4" t="s">
        <v>10</v>
      </c>
      <c r="B6" s="7" t="s">
        <v>171</v>
      </c>
      <c r="C6" s="5" t="s">
        <v>5</v>
      </c>
      <c r="D6" s="5" t="s">
        <v>203</v>
      </c>
    </row>
    <row r="7" spans="1:4" s="6" customFormat="1" ht="46.5" x14ac:dyDescent="0.35">
      <c r="A7" s="4" t="s">
        <v>11</v>
      </c>
      <c r="B7" s="7" t="s">
        <v>172</v>
      </c>
      <c r="C7" s="5" t="s">
        <v>7</v>
      </c>
      <c r="D7" s="5" t="s">
        <v>203</v>
      </c>
    </row>
    <row r="8" spans="1:4" s="6" customFormat="1" ht="51" customHeight="1" x14ac:dyDescent="0.35">
      <c r="A8" s="89" t="s">
        <v>173</v>
      </c>
      <c r="B8" s="89"/>
      <c r="C8" s="89"/>
      <c r="D8" s="89"/>
    </row>
    <row r="9" spans="1:4" s="6" customFormat="1" ht="20.149999999999999" customHeight="1" x14ac:dyDescent="0.35">
      <c r="A9" s="4" t="s">
        <v>12</v>
      </c>
      <c r="B9" s="7" t="s">
        <v>174</v>
      </c>
      <c r="C9" s="5" t="s">
        <v>5</v>
      </c>
      <c r="D9" s="5" t="s">
        <v>203</v>
      </c>
    </row>
    <row r="10" spans="1:4" s="6" customFormat="1" ht="20.149999999999999" customHeight="1" x14ac:dyDescent="0.35">
      <c r="A10" s="4" t="s">
        <v>13</v>
      </c>
      <c r="B10" s="7" t="s">
        <v>175</v>
      </c>
      <c r="C10" s="5" t="s">
        <v>5</v>
      </c>
      <c r="D10" s="5" t="s">
        <v>203</v>
      </c>
    </row>
    <row r="11" spans="1:4" s="6" customFormat="1" ht="21" customHeight="1" x14ac:dyDescent="0.35">
      <c r="A11" s="4" t="s">
        <v>14</v>
      </c>
      <c r="B11" s="7" t="s">
        <v>90</v>
      </c>
      <c r="C11" s="5" t="s">
        <v>5</v>
      </c>
      <c r="D11" s="5" t="s">
        <v>203</v>
      </c>
    </row>
    <row r="12" spans="1:4" s="6" customFormat="1" ht="20.149999999999999" customHeight="1" x14ac:dyDescent="0.35">
      <c r="A12" s="4" t="s">
        <v>15</v>
      </c>
      <c r="B12" s="7" t="s">
        <v>91</v>
      </c>
      <c r="C12" s="5" t="s">
        <v>5</v>
      </c>
      <c r="D12" s="5" t="s">
        <v>203</v>
      </c>
    </row>
    <row r="13" spans="1:4" s="6" customFormat="1" ht="20.149999999999999" customHeight="1" x14ac:dyDescent="0.35">
      <c r="A13" s="4" t="s">
        <v>16</v>
      </c>
      <c r="B13" s="7" t="s">
        <v>92</v>
      </c>
      <c r="C13" s="5" t="s">
        <v>25</v>
      </c>
      <c r="D13" s="5" t="s">
        <v>203</v>
      </c>
    </row>
    <row r="14" spans="1:4" s="6" customFormat="1" ht="67.5" customHeight="1" x14ac:dyDescent="0.35">
      <c r="A14" s="4" t="s">
        <v>17</v>
      </c>
      <c r="B14" s="7" t="s">
        <v>93</v>
      </c>
      <c r="C14" s="5" t="s">
        <v>5</v>
      </c>
      <c r="D14" s="5" t="s">
        <v>203</v>
      </c>
    </row>
    <row r="15" spans="1:4" s="6" customFormat="1" x14ac:dyDescent="0.35"/>
  </sheetData>
  <mergeCells count="2">
    <mergeCell ref="A8:D8"/>
    <mergeCell ref="A1:D1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D10" sqref="D10"/>
    </sheetView>
  </sheetViews>
  <sheetFormatPr defaultColWidth="9.08984375" defaultRowHeight="15.5" x14ac:dyDescent="0.35"/>
  <cols>
    <col min="1" max="1" width="5.90625" style="1" customWidth="1"/>
    <col min="2" max="2" width="42.08984375" style="1" customWidth="1"/>
    <col min="3" max="3" width="10.90625" style="1" customWidth="1"/>
    <col min="4" max="4" width="26.54296875" style="1" customWidth="1"/>
    <col min="5" max="16384" width="9.08984375" style="1"/>
  </cols>
  <sheetData>
    <row r="1" spans="1:4" ht="33.75" customHeight="1" x14ac:dyDescent="0.35">
      <c r="A1" s="88" t="s">
        <v>99</v>
      </c>
      <c r="B1" s="88"/>
      <c r="C1" s="88"/>
      <c r="D1" s="88"/>
    </row>
    <row r="3" spans="1:4" ht="30" customHeight="1" x14ac:dyDescent="0.3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35">
      <c r="A4" s="4" t="s">
        <v>8</v>
      </c>
      <c r="B4" s="12" t="s">
        <v>4</v>
      </c>
      <c r="C4" s="5" t="s">
        <v>5</v>
      </c>
      <c r="D4" s="21">
        <v>42823</v>
      </c>
    </row>
    <row r="5" spans="1:4" ht="20.149999999999999" customHeight="1" x14ac:dyDescent="0.35">
      <c r="A5" s="89" t="s">
        <v>95</v>
      </c>
      <c r="B5" s="89"/>
      <c r="C5" s="89"/>
      <c r="D5" s="89"/>
    </row>
    <row r="6" spans="1:4" ht="20.149999999999999" customHeight="1" x14ac:dyDescent="0.35">
      <c r="A6" s="4" t="s">
        <v>9</v>
      </c>
      <c r="B6" s="3" t="s">
        <v>96</v>
      </c>
      <c r="C6" s="5" t="s">
        <v>5</v>
      </c>
      <c r="D6" s="5" t="s">
        <v>314</v>
      </c>
    </row>
    <row r="7" spans="1:4" ht="63" customHeight="1" x14ac:dyDescent="0.35">
      <c r="A7" s="4" t="s">
        <v>10</v>
      </c>
      <c r="B7" s="3" t="s">
        <v>97</v>
      </c>
      <c r="C7" s="5" t="s">
        <v>25</v>
      </c>
      <c r="D7" s="5" t="s">
        <v>203</v>
      </c>
    </row>
    <row r="8" spans="1:4" ht="82.5" customHeight="1" x14ac:dyDescent="0.35">
      <c r="A8" s="4" t="s">
        <v>11</v>
      </c>
      <c r="B8" s="7" t="s">
        <v>98</v>
      </c>
      <c r="C8" s="5" t="s">
        <v>5</v>
      </c>
      <c r="D8" s="5" t="s">
        <v>203</v>
      </c>
    </row>
    <row r="9" spans="1:4" ht="20.149999999999999" customHeight="1" x14ac:dyDescent="0.35">
      <c r="A9" s="4" t="s">
        <v>12</v>
      </c>
      <c r="B9" s="7" t="s">
        <v>39</v>
      </c>
      <c r="C9" s="5" t="s">
        <v>5</v>
      </c>
      <c r="D9" s="5" t="s">
        <v>203</v>
      </c>
    </row>
  </sheetData>
  <mergeCells count="2">
    <mergeCell ref="A5:D5"/>
    <mergeCell ref="A1:D1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D7" sqref="D7"/>
    </sheetView>
  </sheetViews>
  <sheetFormatPr defaultColWidth="9.08984375" defaultRowHeight="15.5" x14ac:dyDescent="0.35"/>
  <cols>
    <col min="1" max="1" width="5.90625" style="1" customWidth="1"/>
    <col min="2" max="2" width="38.54296875" style="1" customWidth="1"/>
    <col min="3" max="3" width="9.54296875" style="1" customWidth="1"/>
    <col min="4" max="4" width="27.08984375" style="1" customWidth="1"/>
    <col min="5" max="16384" width="9.08984375" style="1"/>
  </cols>
  <sheetData>
    <row r="1" spans="1:4" ht="46.5" customHeight="1" x14ac:dyDescent="0.35">
      <c r="A1" s="88" t="s">
        <v>102</v>
      </c>
      <c r="B1" s="88"/>
      <c r="C1" s="88"/>
      <c r="D1" s="88"/>
    </row>
    <row r="3" spans="1:4" ht="30" x14ac:dyDescent="0.3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 x14ac:dyDescent="0.35">
      <c r="A4" s="4" t="s">
        <v>8</v>
      </c>
      <c r="B4" s="12" t="s">
        <v>4</v>
      </c>
      <c r="C4" s="5" t="s">
        <v>5</v>
      </c>
      <c r="D4" s="21">
        <v>42823</v>
      </c>
    </row>
    <row r="5" spans="1:4" s="6" customFormat="1" ht="51" customHeight="1" x14ac:dyDescent="0.35">
      <c r="A5" s="4" t="s">
        <v>9</v>
      </c>
      <c r="B5" s="7" t="s">
        <v>100</v>
      </c>
      <c r="C5" s="5" t="s">
        <v>5</v>
      </c>
      <c r="D5" s="5" t="s">
        <v>316</v>
      </c>
    </row>
    <row r="6" spans="1:4" s="6" customFormat="1" ht="64.5" customHeight="1" x14ac:dyDescent="0.35">
      <c r="A6" s="4" t="s">
        <v>10</v>
      </c>
      <c r="B6" s="3" t="s">
        <v>101</v>
      </c>
      <c r="C6" s="5" t="s">
        <v>5</v>
      </c>
      <c r="D6" s="68" t="s">
        <v>315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tabSelected="1" topLeftCell="A78" zoomScaleNormal="100" workbookViewId="0">
      <selection activeCell="G98" sqref="G98"/>
    </sheetView>
  </sheetViews>
  <sheetFormatPr defaultColWidth="9.08984375" defaultRowHeight="15.5" x14ac:dyDescent="0.35"/>
  <cols>
    <col min="1" max="1" width="5.90625" style="1" customWidth="1"/>
    <col min="2" max="2" width="47.36328125" style="16" customWidth="1"/>
    <col min="3" max="3" width="10.54296875" style="1" customWidth="1"/>
    <col min="4" max="4" width="23.453125" style="1" customWidth="1"/>
    <col min="5" max="6" width="9.08984375" style="1"/>
    <col min="7" max="7" width="11.36328125" style="1" bestFit="1" customWidth="1"/>
    <col min="8" max="16384" width="9.08984375" style="1"/>
  </cols>
  <sheetData>
    <row r="1" spans="1:4" ht="36.75" customHeight="1" x14ac:dyDescent="0.35">
      <c r="A1" s="83" t="s">
        <v>176</v>
      </c>
      <c r="B1" s="83"/>
      <c r="C1" s="83"/>
      <c r="D1" s="83"/>
    </row>
    <row r="2" spans="1:4" x14ac:dyDescent="0.35">
      <c r="B2" s="16" t="s">
        <v>233</v>
      </c>
    </row>
    <row r="3" spans="1:4" ht="35.25" customHeight="1" x14ac:dyDescent="0.35">
      <c r="A3" s="2" t="s">
        <v>0</v>
      </c>
      <c r="B3" s="17" t="s">
        <v>1</v>
      </c>
      <c r="C3" s="2" t="s">
        <v>2</v>
      </c>
      <c r="D3" s="2" t="s">
        <v>3</v>
      </c>
    </row>
    <row r="4" spans="1:4" s="6" customFormat="1" ht="20.149999999999999" customHeight="1" x14ac:dyDescent="0.35">
      <c r="A4" s="4" t="s">
        <v>8</v>
      </c>
      <c r="B4" s="18" t="s">
        <v>4</v>
      </c>
      <c r="C4" s="5" t="s">
        <v>5</v>
      </c>
      <c r="D4" s="29">
        <v>42823</v>
      </c>
    </row>
    <row r="5" spans="1:4" s="6" customFormat="1" ht="20.149999999999999" customHeight="1" x14ac:dyDescent="0.35">
      <c r="A5" s="4" t="s">
        <v>9</v>
      </c>
      <c r="B5" s="18" t="s">
        <v>103</v>
      </c>
      <c r="C5" s="5" t="s">
        <v>5</v>
      </c>
      <c r="D5" s="29">
        <v>42370</v>
      </c>
    </row>
    <row r="6" spans="1:4" s="6" customFormat="1" ht="20.149999999999999" customHeight="1" x14ac:dyDescent="0.35">
      <c r="A6" s="4" t="s">
        <v>10</v>
      </c>
      <c r="B6" s="18" t="s">
        <v>104</v>
      </c>
      <c r="C6" s="5" t="s">
        <v>5</v>
      </c>
      <c r="D6" s="29">
        <v>42735</v>
      </c>
    </row>
    <row r="7" spans="1:4" s="6" customFormat="1" ht="30" customHeight="1" x14ac:dyDescent="0.35">
      <c r="A7" s="82" t="s">
        <v>177</v>
      </c>
      <c r="B7" s="82"/>
      <c r="C7" s="82"/>
      <c r="D7" s="82"/>
    </row>
    <row r="8" spans="1:4" s="6" customFormat="1" ht="30" customHeight="1" x14ac:dyDescent="0.35">
      <c r="A8" s="4" t="s">
        <v>11</v>
      </c>
      <c r="B8" s="19" t="s">
        <v>105</v>
      </c>
      <c r="C8" s="5" t="s">
        <v>25</v>
      </c>
      <c r="D8" s="40">
        <v>87604</v>
      </c>
    </row>
    <row r="9" spans="1:4" s="6" customFormat="1" ht="20.149999999999999" customHeight="1" x14ac:dyDescent="0.35">
      <c r="A9" s="4" t="s">
        <v>12</v>
      </c>
      <c r="B9" s="9" t="s">
        <v>115</v>
      </c>
      <c r="C9" s="5" t="s">
        <v>25</v>
      </c>
      <c r="D9" s="5">
        <v>0</v>
      </c>
    </row>
    <row r="10" spans="1:4" s="6" customFormat="1" ht="20.149999999999999" customHeight="1" x14ac:dyDescent="0.35">
      <c r="A10" s="4" t="s">
        <v>13</v>
      </c>
      <c r="B10" s="9" t="s">
        <v>116</v>
      </c>
      <c r="C10" s="5" t="s">
        <v>25</v>
      </c>
      <c r="D10" s="40">
        <v>87604</v>
      </c>
    </row>
    <row r="11" spans="1:4" s="6" customFormat="1" ht="33" customHeight="1" x14ac:dyDescent="0.35">
      <c r="A11" s="4" t="s">
        <v>14</v>
      </c>
      <c r="B11" s="19" t="s">
        <v>178</v>
      </c>
      <c r="C11" s="5" t="s">
        <v>25</v>
      </c>
      <c r="D11" s="5">
        <f>D12+D13+D14</f>
        <v>1105755.3599999999</v>
      </c>
    </row>
    <row r="12" spans="1:4" s="6" customFormat="1" ht="20.149999999999999" customHeight="1" x14ac:dyDescent="0.35">
      <c r="A12" s="4" t="s">
        <v>15</v>
      </c>
      <c r="B12" s="9" t="s">
        <v>117</v>
      </c>
      <c r="C12" s="5" t="s">
        <v>25</v>
      </c>
      <c r="D12" s="5">
        <v>558543.96</v>
      </c>
    </row>
    <row r="13" spans="1:4" s="6" customFormat="1" ht="20.149999999999999" customHeight="1" x14ac:dyDescent="0.35">
      <c r="A13" s="4" t="s">
        <v>16</v>
      </c>
      <c r="B13" s="9" t="s">
        <v>118</v>
      </c>
      <c r="C13" s="5" t="s">
        <v>25</v>
      </c>
      <c r="D13" s="5">
        <v>234750.36</v>
      </c>
    </row>
    <row r="14" spans="1:4" s="6" customFormat="1" ht="20.149999999999999" customHeight="1" x14ac:dyDescent="0.35">
      <c r="A14" s="4" t="s">
        <v>17</v>
      </c>
      <c r="B14" s="9" t="s">
        <v>119</v>
      </c>
      <c r="C14" s="5" t="s">
        <v>25</v>
      </c>
      <c r="D14" s="5">
        <v>312461.03999999998</v>
      </c>
    </row>
    <row r="15" spans="1:4" s="6" customFormat="1" ht="20.25" customHeight="1" x14ac:dyDescent="0.35">
      <c r="A15" s="4" t="s">
        <v>18</v>
      </c>
      <c r="B15" s="19" t="s">
        <v>106</v>
      </c>
      <c r="C15" s="5" t="s">
        <v>25</v>
      </c>
      <c r="D15" s="5">
        <f>D16</f>
        <v>1097275.0499999998</v>
      </c>
    </row>
    <row r="16" spans="1:4" s="6" customFormat="1" ht="20.25" customHeight="1" x14ac:dyDescent="0.35">
      <c r="A16" s="4" t="s">
        <v>19</v>
      </c>
      <c r="B16" s="9" t="s">
        <v>179</v>
      </c>
      <c r="C16" s="5" t="s">
        <v>25</v>
      </c>
      <c r="D16" s="5">
        <f>310064.7+232950+554260.35</f>
        <v>1097275.0499999998</v>
      </c>
    </row>
    <row r="17" spans="1:4" s="6" customFormat="1" ht="20.25" customHeight="1" x14ac:dyDescent="0.35">
      <c r="A17" s="4" t="s">
        <v>20</v>
      </c>
      <c r="B17" s="9" t="s">
        <v>180</v>
      </c>
      <c r="C17" s="5" t="s">
        <v>25</v>
      </c>
      <c r="D17" s="5">
        <v>0</v>
      </c>
    </row>
    <row r="18" spans="1:4" s="6" customFormat="1" ht="20.149999999999999" customHeight="1" x14ac:dyDescent="0.35">
      <c r="A18" s="4" t="s">
        <v>21</v>
      </c>
      <c r="B18" s="9" t="s">
        <v>120</v>
      </c>
      <c r="C18" s="5" t="s">
        <v>25</v>
      </c>
      <c r="D18" s="5">
        <v>0</v>
      </c>
    </row>
    <row r="19" spans="1:4" s="6" customFormat="1" ht="30" customHeight="1" x14ac:dyDescent="0.35">
      <c r="A19" s="4" t="s">
        <v>22</v>
      </c>
      <c r="B19" s="9" t="s">
        <v>121</v>
      </c>
      <c r="C19" s="5" t="s">
        <v>25</v>
      </c>
      <c r="D19" s="5">
        <v>0</v>
      </c>
    </row>
    <row r="20" spans="1:4" s="6" customFormat="1" ht="20.149999999999999" customHeight="1" x14ac:dyDescent="0.35">
      <c r="A20" s="4" t="s">
        <v>23</v>
      </c>
      <c r="B20" s="9" t="s">
        <v>122</v>
      </c>
      <c r="C20" s="5" t="s">
        <v>25</v>
      </c>
      <c r="D20" s="5">
        <v>0</v>
      </c>
    </row>
    <row r="21" spans="1:4" s="6" customFormat="1" ht="20.149999999999999" customHeight="1" x14ac:dyDescent="0.35">
      <c r="A21" s="4" t="s">
        <v>24</v>
      </c>
      <c r="B21" s="19" t="s">
        <v>107</v>
      </c>
      <c r="C21" s="5" t="s">
        <v>25</v>
      </c>
      <c r="D21" s="5">
        <f>D16-D24</f>
        <v>1001190.7399999998</v>
      </c>
    </row>
    <row r="22" spans="1:4" s="6" customFormat="1" ht="30" customHeight="1" x14ac:dyDescent="0.35">
      <c r="A22" s="4" t="s">
        <v>143</v>
      </c>
      <c r="B22" s="19" t="s">
        <v>108</v>
      </c>
      <c r="C22" s="5" t="s">
        <v>25</v>
      </c>
      <c r="D22" s="5">
        <f>D24</f>
        <v>96084.310000000056</v>
      </c>
    </row>
    <row r="23" spans="1:4" s="6" customFormat="1" ht="20.149999999999999" customHeight="1" x14ac:dyDescent="0.35">
      <c r="A23" s="4" t="s">
        <v>144</v>
      </c>
      <c r="B23" s="9" t="s">
        <v>113</v>
      </c>
      <c r="C23" s="5" t="s">
        <v>25</v>
      </c>
      <c r="D23" s="5">
        <v>0</v>
      </c>
    </row>
    <row r="24" spans="1:4" s="6" customFormat="1" ht="20.149999999999999" customHeight="1" x14ac:dyDescent="0.35">
      <c r="A24" s="4" t="s">
        <v>145</v>
      </c>
      <c r="B24" s="9" t="s">
        <v>114</v>
      </c>
      <c r="C24" s="5" t="s">
        <v>25</v>
      </c>
      <c r="D24" s="5">
        <f>87604+D11-D16</f>
        <v>96084.310000000056</v>
      </c>
    </row>
    <row r="25" spans="1:4" s="6" customFormat="1" ht="32.25" customHeight="1" thickBot="1" x14ac:dyDescent="0.4">
      <c r="A25" s="82" t="s">
        <v>181</v>
      </c>
      <c r="B25" s="82"/>
      <c r="C25" s="82"/>
      <c r="D25" s="82"/>
    </row>
    <row r="26" spans="1:4" s="6" customFormat="1" ht="20.149999999999999" customHeight="1" thickBot="1" x14ac:dyDescent="0.4">
      <c r="A26" s="30">
        <v>21.1</v>
      </c>
      <c r="B26" s="31" t="s">
        <v>234</v>
      </c>
      <c r="C26" s="5" t="s">
        <v>5</v>
      </c>
      <c r="D26" s="8">
        <v>558543.96</v>
      </c>
    </row>
    <row r="27" spans="1:4" s="6" customFormat="1" ht="20.149999999999999" customHeight="1" thickBot="1" x14ac:dyDescent="0.4">
      <c r="A27" s="32"/>
      <c r="B27" s="33" t="s">
        <v>235</v>
      </c>
      <c r="C27" s="5" t="s">
        <v>5</v>
      </c>
      <c r="D27" s="8"/>
    </row>
    <row r="28" spans="1:4" s="6" customFormat="1" ht="20.149999999999999" customHeight="1" thickBot="1" x14ac:dyDescent="0.4">
      <c r="A28" s="34"/>
      <c r="B28" s="35" t="s">
        <v>236</v>
      </c>
      <c r="C28" s="5" t="s">
        <v>5</v>
      </c>
      <c r="D28" s="36">
        <v>0.41</v>
      </c>
    </row>
    <row r="29" spans="1:4" s="6" customFormat="1" ht="30" customHeight="1" thickBot="1" x14ac:dyDescent="0.4">
      <c r="A29" s="37"/>
      <c r="B29" s="38" t="s">
        <v>238</v>
      </c>
      <c r="C29" s="96" t="s">
        <v>207</v>
      </c>
      <c r="D29" s="97"/>
    </row>
    <row r="30" spans="1:4" s="6" customFormat="1" ht="20.149999999999999" customHeight="1" thickBot="1" x14ac:dyDescent="0.4">
      <c r="A30" s="37"/>
      <c r="B30" s="39" t="s">
        <v>182</v>
      </c>
      <c r="C30" s="104" t="s">
        <v>239</v>
      </c>
      <c r="D30" s="104"/>
    </row>
    <row r="31" spans="1:4" s="6" customFormat="1" ht="20.149999999999999" customHeight="1" thickBot="1" x14ac:dyDescent="0.4">
      <c r="A31" s="30"/>
      <c r="B31" s="41" t="s">
        <v>240</v>
      </c>
      <c r="C31" s="35" t="s">
        <v>241</v>
      </c>
      <c r="D31" s="35" t="s">
        <v>237</v>
      </c>
    </row>
    <row r="32" spans="1:4" s="6" customFormat="1" ht="32.25" customHeight="1" thickBot="1" x14ac:dyDescent="0.4">
      <c r="A32" s="32"/>
      <c r="B32" s="42" t="s">
        <v>238</v>
      </c>
      <c r="C32" s="96" t="s">
        <v>207</v>
      </c>
      <c r="D32" s="97"/>
    </row>
    <row r="33" spans="1:4" s="6" customFormat="1" ht="20.149999999999999" customHeight="1" thickBot="1" x14ac:dyDescent="0.4">
      <c r="A33" s="34"/>
      <c r="B33" s="42" t="s">
        <v>182</v>
      </c>
      <c r="C33" s="94" t="s">
        <v>242</v>
      </c>
      <c r="D33" s="95"/>
    </row>
    <row r="34" spans="1:4" s="6" customFormat="1" ht="20.149999999999999" customHeight="1" thickBot="1" x14ac:dyDescent="0.4">
      <c r="A34" s="37"/>
      <c r="B34" s="43" t="s">
        <v>243</v>
      </c>
      <c r="C34" s="35" t="s">
        <v>241</v>
      </c>
      <c r="D34" s="44">
        <v>1.75</v>
      </c>
    </row>
    <row r="35" spans="1:4" s="6" customFormat="1" ht="30" customHeight="1" thickBot="1" x14ac:dyDescent="0.4">
      <c r="A35" s="4"/>
      <c r="B35" s="42" t="s">
        <v>238</v>
      </c>
      <c r="C35" s="96" t="s">
        <v>207</v>
      </c>
      <c r="D35" s="97"/>
    </row>
    <row r="36" spans="1:4" s="6" customFormat="1" ht="20.149999999999999" customHeight="1" thickBot="1" x14ac:dyDescent="0.4">
      <c r="A36" s="4"/>
      <c r="B36" s="42" t="s">
        <v>182</v>
      </c>
      <c r="C36" s="94" t="s">
        <v>244</v>
      </c>
      <c r="D36" s="95"/>
    </row>
    <row r="37" spans="1:4" s="6" customFormat="1" ht="46.5" customHeight="1" thickBot="1" x14ac:dyDescent="0.4">
      <c r="A37" s="4"/>
      <c r="B37" s="43" t="s">
        <v>245</v>
      </c>
      <c r="C37" s="35" t="s">
        <v>241</v>
      </c>
      <c r="D37" s="35">
        <v>1.44</v>
      </c>
    </row>
    <row r="38" spans="1:4" s="6" customFormat="1" ht="30" customHeight="1" thickBot="1" x14ac:dyDescent="0.4">
      <c r="A38" s="4"/>
      <c r="B38" s="42" t="s">
        <v>238</v>
      </c>
      <c r="C38" s="96" t="s">
        <v>207</v>
      </c>
      <c r="D38" s="97"/>
    </row>
    <row r="39" spans="1:4" s="6" customFormat="1" ht="20.149999999999999" customHeight="1" thickBot="1" x14ac:dyDescent="0.4">
      <c r="A39" s="4"/>
      <c r="B39" s="42" t="s">
        <v>182</v>
      </c>
      <c r="C39" s="94" t="s">
        <v>246</v>
      </c>
      <c r="D39" s="95"/>
    </row>
    <row r="40" spans="1:4" s="6" customFormat="1" ht="20.149999999999999" customHeight="1" thickBot="1" x14ac:dyDescent="0.4">
      <c r="A40" s="4"/>
      <c r="B40" s="41" t="s">
        <v>247</v>
      </c>
      <c r="C40" s="45" t="s">
        <v>241</v>
      </c>
      <c r="D40" s="46" t="s">
        <v>337</v>
      </c>
    </row>
    <row r="41" spans="1:4" s="6" customFormat="1" ht="30" customHeight="1" thickBot="1" x14ac:dyDescent="0.4">
      <c r="A41" s="4"/>
      <c r="B41" s="42" t="s">
        <v>238</v>
      </c>
      <c r="C41" s="102" t="s">
        <v>248</v>
      </c>
      <c r="D41" s="103"/>
    </row>
    <row r="42" spans="1:4" s="6" customFormat="1" ht="20.149999999999999" customHeight="1" thickBot="1" x14ac:dyDescent="0.4">
      <c r="A42" s="4"/>
      <c r="B42" s="42" t="s">
        <v>182</v>
      </c>
      <c r="C42" s="94" t="s">
        <v>249</v>
      </c>
      <c r="D42" s="95"/>
    </row>
    <row r="43" spans="1:4" s="6" customFormat="1" ht="20.149999999999999" customHeight="1" thickBot="1" x14ac:dyDescent="0.4">
      <c r="A43" s="4"/>
      <c r="B43" s="41" t="s">
        <v>250</v>
      </c>
      <c r="C43" s="45" t="s">
        <v>241</v>
      </c>
      <c r="D43" s="46" t="s">
        <v>251</v>
      </c>
    </row>
    <row r="44" spans="1:4" s="6" customFormat="1" ht="20.149999999999999" customHeight="1" thickBot="1" x14ac:dyDescent="0.4">
      <c r="A44" s="4"/>
      <c r="B44" s="42" t="s">
        <v>238</v>
      </c>
      <c r="C44" s="96" t="s">
        <v>207</v>
      </c>
      <c r="D44" s="97"/>
    </row>
    <row r="45" spans="1:4" s="6" customFormat="1" ht="20.149999999999999" customHeight="1" thickBot="1" x14ac:dyDescent="0.4">
      <c r="A45" s="4"/>
      <c r="B45" s="42" t="s">
        <v>182</v>
      </c>
      <c r="C45" s="94" t="s">
        <v>252</v>
      </c>
      <c r="D45" s="95"/>
    </row>
    <row r="46" spans="1:4" s="6" customFormat="1" ht="30" customHeight="1" thickBot="1" x14ac:dyDescent="0.4">
      <c r="A46" s="4"/>
      <c r="B46" s="43" t="s">
        <v>253</v>
      </c>
      <c r="C46" s="35" t="s">
        <v>254</v>
      </c>
      <c r="D46" s="44">
        <v>139456</v>
      </c>
    </row>
    <row r="47" spans="1:4" s="6" customFormat="1" ht="35.25" customHeight="1" thickBot="1" x14ac:dyDescent="0.4">
      <c r="A47" s="4"/>
      <c r="B47" s="42" t="s">
        <v>238</v>
      </c>
      <c r="C47" s="96" t="s">
        <v>207</v>
      </c>
      <c r="D47" s="97"/>
    </row>
    <row r="48" spans="1:4" s="6" customFormat="1" ht="48" customHeight="1" thickBot="1" x14ac:dyDescent="0.4">
      <c r="A48" s="4"/>
      <c r="B48" s="42" t="s">
        <v>182</v>
      </c>
      <c r="C48" s="94" t="s">
        <v>255</v>
      </c>
      <c r="D48" s="95"/>
    </row>
    <row r="49" spans="1:6" s="6" customFormat="1" ht="30" customHeight="1" thickBot="1" x14ac:dyDescent="0.4">
      <c r="A49" s="4"/>
      <c r="B49" s="41" t="s">
        <v>256</v>
      </c>
      <c r="C49" s="45" t="s">
        <v>254</v>
      </c>
      <c r="D49" s="46">
        <v>322984.56</v>
      </c>
    </row>
    <row r="50" spans="1:6" s="6" customFormat="1" ht="20.149999999999999" customHeight="1" thickBot="1" x14ac:dyDescent="0.4">
      <c r="A50" s="4"/>
      <c r="B50" s="42" t="s">
        <v>238</v>
      </c>
      <c r="C50" s="102" t="s">
        <v>257</v>
      </c>
      <c r="D50" s="103"/>
    </row>
    <row r="51" spans="1:6" s="6" customFormat="1" ht="20.149999999999999" customHeight="1" thickBot="1" x14ac:dyDescent="0.4">
      <c r="A51" s="4"/>
      <c r="B51" s="42" t="s">
        <v>182</v>
      </c>
      <c r="C51" s="94" t="s">
        <v>258</v>
      </c>
      <c r="D51" s="95"/>
    </row>
    <row r="52" spans="1:6" s="6" customFormat="1" ht="32.25" customHeight="1" thickBot="1" x14ac:dyDescent="0.4">
      <c r="A52" s="4"/>
      <c r="B52" s="47" t="s">
        <v>259</v>
      </c>
      <c r="C52" s="48" t="s">
        <v>25</v>
      </c>
      <c r="D52" s="49">
        <f>D54+D57+D63+D66+D72</f>
        <v>408115.75</v>
      </c>
      <c r="F52" s="6">
        <v>234750.36</v>
      </c>
    </row>
    <row r="53" spans="1:6" s="6" customFormat="1" ht="20.149999999999999" customHeight="1" thickBot="1" x14ac:dyDescent="0.4">
      <c r="A53" s="4"/>
      <c r="B53" s="50" t="s">
        <v>235</v>
      </c>
      <c r="C53" s="51"/>
      <c r="D53" s="52"/>
    </row>
    <row r="54" spans="1:6" s="6" customFormat="1" ht="30" customHeight="1" thickBot="1" x14ac:dyDescent="0.4">
      <c r="A54" s="4"/>
      <c r="B54" s="53" t="s">
        <v>260</v>
      </c>
      <c r="C54" s="54" t="s">
        <v>25</v>
      </c>
      <c r="D54" s="55">
        <v>54299</v>
      </c>
    </row>
    <row r="55" spans="1:6" s="6" customFormat="1" ht="33" customHeight="1" thickBot="1" x14ac:dyDescent="0.4">
      <c r="A55" s="4"/>
      <c r="B55" s="50" t="s">
        <v>238</v>
      </c>
      <c r="C55" s="96" t="s">
        <v>333</v>
      </c>
      <c r="D55" s="97"/>
    </row>
    <row r="56" spans="1:6" s="6" customFormat="1" ht="20.149999999999999" customHeight="1" thickBot="1" x14ac:dyDescent="0.4">
      <c r="A56" s="4"/>
      <c r="B56" s="50" t="s">
        <v>182</v>
      </c>
      <c r="C56" s="98" t="s">
        <v>262</v>
      </c>
      <c r="D56" s="99"/>
    </row>
    <row r="57" spans="1:6" s="6" customFormat="1" ht="32.25" customHeight="1" thickBot="1" x14ac:dyDescent="0.4">
      <c r="A57" s="4"/>
      <c r="B57" s="53" t="s">
        <v>263</v>
      </c>
      <c r="C57" s="54" t="s">
        <v>25</v>
      </c>
      <c r="D57" s="55">
        <f>53831+5000+6768.17</f>
        <v>65599.17</v>
      </c>
    </row>
    <row r="58" spans="1:6" ht="16" thickBot="1" x14ac:dyDescent="0.4">
      <c r="A58" s="4"/>
      <c r="B58" s="50" t="s">
        <v>238</v>
      </c>
      <c r="C58" s="96" t="s">
        <v>207</v>
      </c>
      <c r="D58" s="97"/>
    </row>
    <row r="59" spans="1:6" ht="16" thickBot="1" x14ac:dyDescent="0.4">
      <c r="A59" s="4"/>
      <c r="B59" s="50" t="s">
        <v>182</v>
      </c>
      <c r="C59" s="98" t="s">
        <v>264</v>
      </c>
      <c r="D59" s="99"/>
    </row>
    <row r="60" spans="1:6" ht="16" thickBot="1" x14ac:dyDescent="0.4">
      <c r="A60" s="4"/>
      <c r="B60" s="53" t="s">
        <v>265</v>
      </c>
      <c r="C60" s="54" t="s">
        <v>25</v>
      </c>
      <c r="D60" s="55">
        <v>4864.12</v>
      </c>
    </row>
    <row r="61" spans="1:6" ht="16" thickBot="1" x14ac:dyDescent="0.4">
      <c r="A61" s="4"/>
      <c r="B61" s="50" t="s">
        <v>238</v>
      </c>
      <c r="C61" s="96" t="s">
        <v>207</v>
      </c>
      <c r="D61" s="97"/>
    </row>
    <row r="62" spans="1:6" ht="16" thickBot="1" x14ac:dyDescent="0.4">
      <c r="A62" s="4"/>
      <c r="B62" s="50" t="s">
        <v>182</v>
      </c>
      <c r="C62" s="98" t="s">
        <v>266</v>
      </c>
      <c r="D62" s="99"/>
    </row>
    <row r="63" spans="1:6" ht="16" thickBot="1" x14ac:dyDescent="0.4">
      <c r="A63" s="4"/>
      <c r="B63" s="53" t="s">
        <v>267</v>
      </c>
      <c r="C63" s="54" t="s">
        <v>25</v>
      </c>
      <c r="D63" s="55">
        <f>2068.58</f>
        <v>2068.58</v>
      </c>
    </row>
    <row r="64" spans="1:6" ht="16" thickBot="1" x14ac:dyDescent="0.4">
      <c r="A64" s="4"/>
      <c r="B64" s="50" t="s">
        <v>238</v>
      </c>
      <c r="C64" s="96" t="s">
        <v>207</v>
      </c>
      <c r="D64" s="97"/>
    </row>
    <row r="65" spans="1:4" ht="16" thickBot="1" x14ac:dyDescent="0.4">
      <c r="A65" s="4"/>
      <c r="B65" s="50" t="s">
        <v>182</v>
      </c>
      <c r="C65" s="98" t="s">
        <v>266</v>
      </c>
      <c r="D65" s="99"/>
    </row>
    <row r="66" spans="1:4" ht="16" thickBot="1" x14ac:dyDescent="0.4">
      <c r="A66" s="4"/>
      <c r="B66" s="53" t="s">
        <v>268</v>
      </c>
      <c r="C66" s="54" t="s">
        <v>25</v>
      </c>
      <c r="D66" s="55">
        <v>1325</v>
      </c>
    </row>
    <row r="67" spans="1:4" ht="16" thickBot="1" x14ac:dyDescent="0.4">
      <c r="A67" s="4"/>
      <c r="B67" s="50" t="s">
        <v>238</v>
      </c>
      <c r="C67" s="96" t="s">
        <v>207</v>
      </c>
      <c r="D67" s="97"/>
    </row>
    <row r="68" spans="1:4" ht="16" thickBot="1" x14ac:dyDescent="0.4">
      <c r="A68" s="4"/>
      <c r="B68" s="50" t="s">
        <v>182</v>
      </c>
      <c r="C68" s="98" t="s">
        <v>266</v>
      </c>
      <c r="D68" s="99"/>
    </row>
    <row r="69" spans="1:4" ht="16" thickBot="1" x14ac:dyDescent="0.4">
      <c r="A69" s="4"/>
      <c r="B69" s="53" t="s">
        <v>269</v>
      </c>
      <c r="C69" s="54" t="s">
        <v>25</v>
      </c>
      <c r="D69" s="55">
        <v>5000</v>
      </c>
    </row>
    <row r="70" spans="1:4" ht="16" thickBot="1" x14ac:dyDescent="0.4">
      <c r="A70" s="4"/>
      <c r="B70" s="50" t="s">
        <v>238</v>
      </c>
      <c r="C70" s="96" t="s">
        <v>207</v>
      </c>
      <c r="D70" s="97"/>
    </row>
    <row r="71" spans="1:4" x14ac:dyDescent="0.35">
      <c r="A71" s="4"/>
      <c r="B71" s="56" t="s">
        <v>182</v>
      </c>
      <c r="C71" s="100" t="s">
        <v>264</v>
      </c>
      <c r="D71" s="101"/>
    </row>
    <row r="72" spans="1:4" ht="16" thickBot="1" x14ac:dyDescent="0.4">
      <c r="A72" s="4"/>
      <c r="B72" s="53" t="s">
        <v>334</v>
      </c>
      <c r="C72" s="54" t="s">
        <v>25</v>
      </c>
      <c r="D72" s="55">
        <f>240624+44200</f>
        <v>284824</v>
      </c>
    </row>
    <row r="73" spans="1:4" ht="16" thickBot="1" x14ac:dyDescent="0.4">
      <c r="A73" s="4"/>
      <c r="B73" s="50" t="s">
        <v>238</v>
      </c>
      <c r="C73" s="96" t="s">
        <v>207</v>
      </c>
      <c r="D73" s="97"/>
    </row>
    <row r="74" spans="1:4" ht="16" thickBot="1" x14ac:dyDescent="0.4">
      <c r="A74" s="4"/>
      <c r="B74" s="50" t="s">
        <v>182</v>
      </c>
      <c r="C74" s="98" t="s">
        <v>266</v>
      </c>
      <c r="D74" s="99"/>
    </row>
    <row r="75" spans="1:4" ht="16" thickBot="1" x14ac:dyDescent="0.4">
      <c r="A75" s="4"/>
      <c r="B75" s="53" t="s">
        <v>269</v>
      </c>
      <c r="C75" s="54" t="s">
        <v>25</v>
      </c>
      <c r="D75" s="55"/>
    </row>
    <row r="76" spans="1:4" ht="16" thickBot="1" x14ac:dyDescent="0.4">
      <c r="A76" s="4"/>
      <c r="B76" s="50" t="s">
        <v>238</v>
      </c>
      <c r="C76" s="96" t="s">
        <v>207</v>
      </c>
      <c r="D76" s="97"/>
    </row>
    <row r="77" spans="1:4" ht="16" thickBot="1" x14ac:dyDescent="0.4">
      <c r="A77" s="4"/>
      <c r="B77" s="56" t="s">
        <v>182</v>
      </c>
      <c r="C77" s="100" t="s">
        <v>264</v>
      </c>
      <c r="D77" s="101"/>
    </row>
    <row r="78" spans="1:4" ht="16" thickBot="1" x14ac:dyDescent="0.4">
      <c r="A78" s="4"/>
      <c r="B78" s="57" t="s">
        <v>208</v>
      </c>
      <c r="C78" s="58" t="s">
        <v>25</v>
      </c>
      <c r="D78" s="58">
        <v>133568</v>
      </c>
    </row>
    <row r="79" spans="1:4" ht="16" thickBot="1" x14ac:dyDescent="0.4">
      <c r="A79" s="4"/>
      <c r="B79" s="42" t="s">
        <v>238</v>
      </c>
      <c r="C79" s="96" t="s">
        <v>207</v>
      </c>
      <c r="D79" s="97"/>
    </row>
    <row r="80" spans="1:4" ht="16" thickBot="1" x14ac:dyDescent="0.4">
      <c r="A80" s="4"/>
      <c r="B80" s="42" t="s">
        <v>182</v>
      </c>
      <c r="C80" s="94" t="s">
        <v>272</v>
      </c>
      <c r="D80" s="95"/>
    </row>
    <row r="81" spans="1:4" ht="30.5" thickBot="1" x14ac:dyDescent="0.4">
      <c r="A81" s="4"/>
      <c r="B81" s="59" t="s">
        <v>273</v>
      </c>
      <c r="C81" s="60" t="s">
        <v>25</v>
      </c>
      <c r="D81" s="60">
        <v>312461</v>
      </c>
    </row>
    <row r="82" spans="1:4" ht="16" thickBot="1" x14ac:dyDescent="0.4">
      <c r="A82" s="4"/>
      <c r="B82" s="42" t="s">
        <v>238</v>
      </c>
      <c r="C82" s="96" t="s">
        <v>207</v>
      </c>
      <c r="D82" s="97"/>
    </row>
    <row r="83" spans="1:4" ht="16" thickBot="1" x14ac:dyDescent="0.4">
      <c r="A83" s="4"/>
      <c r="B83" s="42" t="s">
        <v>182</v>
      </c>
      <c r="C83" s="94" t="s">
        <v>239</v>
      </c>
      <c r="D83" s="95"/>
    </row>
    <row r="84" spans="1:4" ht="16" thickBot="1" x14ac:dyDescent="0.4">
      <c r="A84" s="4"/>
      <c r="B84" s="30" t="s">
        <v>210</v>
      </c>
      <c r="C84" s="31" t="s">
        <v>25</v>
      </c>
      <c r="D84" s="31">
        <v>372362</v>
      </c>
    </row>
    <row r="85" spans="1:4" ht="16" thickBot="1" x14ac:dyDescent="0.4">
      <c r="A85" s="4"/>
      <c r="B85" s="42" t="s">
        <v>238</v>
      </c>
      <c r="C85" s="96" t="s">
        <v>207</v>
      </c>
      <c r="D85" s="97"/>
    </row>
    <row r="86" spans="1:4" ht="16" thickBot="1" x14ac:dyDescent="0.4">
      <c r="A86" s="4"/>
      <c r="B86" s="42" t="s">
        <v>182</v>
      </c>
      <c r="C86" s="94" t="s">
        <v>274</v>
      </c>
      <c r="D86" s="95"/>
    </row>
    <row r="87" spans="1:4" ht="16" thickBot="1" x14ac:dyDescent="0.4">
      <c r="A87" s="4"/>
      <c r="B87" s="57" t="s">
        <v>270</v>
      </c>
      <c r="C87" s="58" t="s">
        <v>25</v>
      </c>
      <c r="D87" s="58">
        <v>34403</v>
      </c>
    </row>
    <row r="88" spans="1:4" ht="16" thickBot="1" x14ac:dyDescent="0.4">
      <c r="A88" s="4"/>
      <c r="B88" s="42" t="s">
        <v>238</v>
      </c>
      <c r="C88" s="96" t="s">
        <v>271</v>
      </c>
      <c r="D88" s="97"/>
    </row>
    <row r="89" spans="1:4" ht="16" thickBot="1" x14ac:dyDescent="0.4">
      <c r="A89" s="4"/>
      <c r="B89" s="42" t="s">
        <v>182</v>
      </c>
      <c r="C89" s="94" t="s">
        <v>272</v>
      </c>
      <c r="D89" s="95"/>
    </row>
    <row r="90" spans="1:4" ht="30.5" thickBot="1" x14ac:dyDescent="0.4">
      <c r="A90" s="4"/>
      <c r="B90" s="59" t="s">
        <v>275</v>
      </c>
      <c r="C90" s="60" t="s">
        <v>25</v>
      </c>
      <c r="D90" s="60">
        <v>42903.72</v>
      </c>
    </row>
    <row r="91" spans="1:4" ht="16.25" customHeight="1" thickBot="1" x14ac:dyDescent="0.4">
      <c r="A91" s="4"/>
      <c r="B91" s="42" t="s">
        <v>238</v>
      </c>
      <c r="C91" s="96" t="s">
        <v>261</v>
      </c>
      <c r="D91" s="97"/>
    </row>
    <row r="92" spans="1:4" ht="16.25" customHeight="1" x14ac:dyDescent="0.35">
      <c r="A92" s="4"/>
      <c r="B92" s="61" t="s">
        <v>182</v>
      </c>
      <c r="C92" s="105" t="s">
        <v>276</v>
      </c>
      <c r="D92" s="106"/>
    </row>
    <row r="93" spans="1:4" ht="15.75" customHeight="1" thickBot="1" x14ac:dyDescent="0.4">
      <c r="A93" s="28" t="s">
        <v>183</v>
      </c>
      <c r="B93" s="59" t="s">
        <v>277</v>
      </c>
      <c r="C93" s="60" t="s">
        <v>25</v>
      </c>
      <c r="D93" s="60">
        <v>109652.22</v>
      </c>
    </row>
    <row r="94" spans="1:4" ht="16" thickBot="1" x14ac:dyDescent="0.4">
      <c r="A94" s="4" t="s">
        <v>152</v>
      </c>
      <c r="B94" s="42" t="s">
        <v>238</v>
      </c>
      <c r="C94" s="94" t="s">
        <v>278</v>
      </c>
      <c r="D94" s="95"/>
    </row>
    <row r="95" spans="1:4" ht="16" thickBot="1" x14ac:dyDescent="0.4">
      <c r="A95" s="4" t="s">
        <v>156</v>
      </c>
      <c r="B95" s="42" t="s">
        <v>182</v>
      </c>
      <c r="C95" s="94" t="s">
        <v>279</v>
      </c>
      <c r="D95" s="95"/>
    </row>
    <row r="96" spans="1:4" ht="16" thickBot="1" x14ac:dyDescent="0.4">
      <c r="A96" s="4" t="s">
        <v>157</v>
      </c>
      <c r="B96" s="59" t="s">
        <v>280</v>
      </c>
      <c r="C96" s="71" t="s">
        <v>25</v>
      </c>
      <c r="D96" s="71">
        <v>35065</v>
      </c>
    </row>
    <row r="97" spans="1:4" ht="16" thickBot="1" x14ac:dyDescent="0.4">
      <c r="A97" s="4" t="s">
        <v>158</v>
      </c>
      <c r="B97" s="42" t="s">
        <v>238</v>
      </c>
      <c r="C97" s="107" t="s">
        <v>281</v>
      </c>
      <c r="D97" s="108"/>
    </row>
    <row r="98" spans="1:4" ht="15.75" customHeight="1" thickBot="1" x14ac:dyDescent="0.4">
      <c r="B98" s="42" t="s">
        <v>182</v>
      </c>
      <c r="C98" s="107" t="s">
        <v>282</v>
      </c>
      <c r="D98" s="108"/>
    </row>
    <row r="99" spans="1:4" ht="15.65" customHeight="1" thickBot="1" x14ac:dyDescent="0.4">
      <c r="A99" s="79" t="s">
        <v>109</v>
      </c>
      <c r="B99" s="57" t="s">
        <v>283</v>
      </c>
      <c r="C99" s="72" t="s">
        <v>25</v>
      </c>
      <c r="D99" s="72">
        <v>33535</v>
      </c>
    </row>
    <row r="100" spans="1:4" ht="16" thickBot="1" x14ac:dyDescent="0.4">
      <c r="A100" s="4" t="s">
        <v>160</v>
      </c>
      <c r="B100" s="42" t="s">
        <v>238</v>
      </c>
      <c r="C100" s="94" t="s">
        <v>284</v>
      </c>
      <c r="D100" s="95"/>
    </row>
    <row r="101" spans="1:4" ht="16" thickBot="1" x14ac:dyDescent="0.4">
      <c r="A101" s="4" t="s">
        <v>161</v>
      </c>
      <c r="B101" s="42" t="s">
        <v>182</v>
      </c>
      <c r="C101" s="94" t="s">
        <v>285</v>
      </c>
      <c r="D101" s="95"/>
    </row>
    <row r="102" spans="1:4" x14ac:dyDescent="0.35">
      <c r="A102" s="4" t="s">
        <v>162</v>
      </c>
      <c r="B102" s="80"/>
      <c r="C102" s="80"/>
      <c r="D102" s="81"/>
    </row>
    <row r="103" spans="1:4" x14ac:dyDescent="0.35">
      <c r="A103" s="4" t="s">
        <v>188</v>
      </c>
      <c r="B103" s="20" t="s">
        <v>184</v>
      </c>
      <c r="C103" s="5" t="s">
        <v>6</v>
      </c>
      <c r="D103" s="8">
        <v>0</v>
      </c>
    </row>
    <row r="104" spans="1:4" ht="33.75" customHeight="1" x14ac:dyDescent="0.35">
      <c r="A104" s="76" t="s">
        <v>190</v>
      </c>
      <c r="B104" s="20" t="s">
        <v>185</v>
      </c>
      <c r="C104" s="5" t="s">
        <v>6</v>
      </c>
      <c r="D104" s="8">
        <v>0</v>
      </c>
    </row>
    <row r="105" spans="1:4" ht="15.75" customHeight="1" x14ac:dyDescent="0.35">
      <c r="A105" s="4" t="s">
        <v>189</v>
      </c>
      <c r="B105" s="20" t="s">
        <v>186</v>
      </c>
      <c r="C105" s="5" t="s">
        <v>6</v>
      </c>
      <c r="D105" s="8">
        <v>0</v>
      </c>
    </row>
    <row r="106" spans="1:4" x14ac:dyDescent="0.35">
      <c r="A106" s="62" t="s">
        <v>191</v>
      </c>
      <c r="B106" s="20" t="s">
        <v>187</v>
      </c>
      <c r="C106" s="5" t="s">
        <v>25</v>
      </c>
      <c r="D106" s="8">
        <v>0</v>
      </c>
    </row>
    <row r="107" spans="1:4" x14ac:dyDescent="0.35">
      <c r="A107" s="4"/>
      <c r="B107" s="77"/>
      <c r="C107" s="77"/>
      <c r="D107" s="78"/>
    </row>
    <row r="108" spans="1:4" ht="31" x14ac:dyDescent="0.35">
      <c r="A108" s="4"/>
      <c r="B108" s="19" t="s">
        <v>110</v>
      </c>
      <c r="C108" s="5" t="s">
        <v>25</v>
      </c>
      <c r="D108" s="8">
        <v>204408</v>
      </c>
    </row>
    <row r="109" spans="1:4" x14ac:dyDescent="0.35">
      <c r="A109" s="4"/>
      <c r="B109" s="9" t="s">
        <v>115</v>
      </c>
      <c r="C109" s="5" t="s">
        <v>25</v>
      </c>
      <c r="D109" s="8">
        <v>0</v>
      </c>
    </row>
    <row r="110" spans="1:4" x14ac:dyDescent="0.35">
      <c r="A110" s="4"/>
      <c r="B110" s="9" t="s">
        <v>116</v>
      </c>
      <c r="C110" s="5" t="s">
        <v>25</v>
      </c>
      <c r="D110" s="8">
        <v>204408</v>
      </c>
    </row>
    <row r="111" spans="1:4" ht="31" x14ac:dyDescent="0.35">
      <c r="A111" s="4"/>
      <c r="B111" s="19" t="s">
        <v>111</v>
      </c>
      <c r="C111" s="5" t="s">
        <v>25</v>
      </c>
      <c r="D111" s="73">
        <f>D113</f>
        <v>220005.71000000008</v>
      </c>
    </row>
    <row r="112" spans="1:4" ht="15.65" customHeight="1" x14ac:dyDescent="0.35">
      <c r="A112" s="75" t="s">
        <v>190</v>
      </c>
      <c r="B112" s="9" t="s">
        <v>115</v>
      </c>
      <c r="C112" s="5" t="s">
        <v>25</v>
      </c>
      <c r="D112" s="8">
        <v>0</v>
      </c>
    </row>
    <row r="113" spans="1:4" x14ac:dyDescent="0.35">
      <c r="A113" s="62" t="s">
        <v>191</v>
      </c>
      <c r="B113" s="9" t="s">
        <v>116</v>
      </c>
      <c r="C113" s="5" t="s">
        <v>25</v>
      </c>
      <c r="D113" s="73">
        <f>D121+D131+D141+D161+D171+D110</f>
        <v>220005.71000000008</v>
      </c>
    </row>
    <row r="114" spans="1:4" x14ac:dyDescent="0.35">
      <c r="A114" s="4"/>
      <c r="B114" s="28"/>
      <c r="C114" s="28"/>
      <c r="D114" s="28"/>
    </row>
    <row r="115" spans="1:4" x14ac:dyDescent="0.35">
      <c r="A115" s="4"/>
      <c r="B115" s="75"/>
      <c r="C115" s="75"/>
      <c r="D115" s="75"/>
    </row>
    <row r="116" spans="1:4" ht="31" x14ac:dyDescent="0.35">
      <c r="A116" s="4"/>
      <c r="B116" s="63" t="s">
        <v>80</v>
      </c>
      <c r="C116" s="64" t="s">
        <v>5</v>
      </c>
      <c r="D116" s="65" t="s">
        <v>335</v>
      </c>
    </row>
    <row r="117" spans="1:4" x14ac:dyDescent="0.35">
      <c r="A117" s="4"/>
      <c r="B117" s="19" t="s">
        <v>70</v>
      </c>
      <c r="C117" s="40" t="s">
        <v>5</v>
      </c>
      <c r="D117" s="8" t="s">
        <v>215</v>
      </c>
    </row>
    <row r="118" spans="1:4" x14ac:dyDescent="0.35">
      <c r="A118" s="4"/>
      <c r="B118" s="19" t="s">
        <v>112</v>
      </c>
      <c r="C118" s="40" t="s">
        <v>87</v>
      </c>
      <c r="D118" s="73">
        <f>D119/2.87</f>
        <v>29300.891986062717</v>
      </c>
    </row>
    <row r="119" spans="1:4" x14ac:dyDescent="0.35">
      <c r="A119" s="4"/>
      <c r="B119" s="19" t="s">
        <v>192</v>
      </c>
      <c r="C119" s="40" t="s">
        <v>25</v>
      </c>
      <c r="D119" s="8">
        <v>84093.56</v>
      </c>
    </row>
    <row r="120" spans="1:4" x14ac:dyDescent="0.35">
      <c r="A120" s="4"/>
      <c r="B120" s="9" t="s">
        <v>193</v>
      </c>
      <c r="C120" s="40" t="s">
        <v>25</v>
      </c>
      <c r="D120" s="69">
        <v>83448.63</v>
      </c>
    </row>
    <row r="121" spans="1:4" x14ac:dyDescent="0.35">
      <c r="A121" s="4"/>
      <c r="B121" s="9" t="s">
        <v>194</v>
      </c>
      <c r="C121" s="40" t="s">
        <v>25</v>
      </c>
      <c r="D121" s="69">
        <f>D119-D120</f>
        <v>644.92999999999302</v>
      </c>
    </row>
    <row r="122" spans="1:4" ht="31" x14ac:dyDescent="0.35">
      <c r="A122" s="4"/>
      <c r="B122" s="9" t="s">
        <v>197</v>
      </c>
      <c r="C122" s="40" t="s">
        <v>25</v>
      </c>
      <c r="D122" s="40">
        <f>D119</f>
        <v>84093.56</v>
      </c>
    </row>
    <row r="123" spans="1:4" ht="31" x14ac:dyDescent="0.35">
      <c r="A123" s="62">
        <v>34.1</v>
      </c>
      <c r="B123" s="9" t="s">
        <v>196</v>
      </c>
      <c r="C123" s="40" t="s">
        <v>25</v>
      </c>
      <c r="D123" s="40">
        <f>D122</f>
        <v>84093.56</v>
      </c>
    </row>
    <row r="124" spans="1:4" ht="31" x14ac:dyDescent="0.35">
      <c r="A124" s="4"/>
      <c r="B124" s="9" t="s">
        <v>195</v>
      </c>
      <c r="C124" s="40" t="s">
        <v>25</v>
      </c>
      <c r="D124" s="40">
        <v>0</v>
      </c>
    </row>
    <row r="125" spans="1:4" ht="46.5" x14ac:dyDescent="0.35">
      <c r="A125" s="4"/>
      <c r="B125" s="19" t="s">
        <v>198</v>
      </c>
      <c r="C125" s="40" t="s">
        <v>25</v>
      </c>
      <c r="D125" s="8">
        <v>0</v>
      </c>
    </row>
    <row r="126" spans="1:4" ht="31" x14ac:dyDescent="0.35">
      <c r="A126" s="4"/>
      <c r="B126" s="63" t="s">
        <v>80</v>
      </c>
      <c r="C126" s="64" t="s">
        <v>5</v>
      </c>
      <c r="D126" s="65" t="s">
        <v>336</v>
      </c>
    </row>
    <row r="127" spans="1:4" x14ac:dyDescent="0.35">
      <c r="A127" s="4"/>
      <c r="B127" s="19" t="s">
        <v>70</v>
      </c>
      <c r="C127" s="40" t="s">
        <v>5</v>
      </c>
      <c r="D127" s="8" t="s">
        <v>215</v>
      </c>
    </row>
    <row r="128" spans="1:4" x14ac:dyDescent="0.35">
      <c r="A128" s="4"/>
      <c r="B128" s="19" t="s">
        <v>112</v>
      </c>
      <c r="C128" s="40" t="s">
        <v>87</v>
      </c>
      <c r="D128" s="73">
        <f>D129/1.67</f>
        <v>13683.874251497007</v>
      </c>
    </row>
    <row r="129" spans="1:7" x14ac:dyDescent="0.35">
      <c r="A129" s="4"/>
      <c r="B129" s="19" t="s">
        <v>192</v>
      </c>
      <c r="C129" s="40" t="s">
        <v>25</v>
      </c>
      <c r="D129" s="8">
        <v>22852.07</v>
      </c>
      <c r="G129" s="74">
        <f>D118+D128</f>
        <v>42984.766237559728</v>
      </c>
    </row>
    <row r="130" spans="1:7" x14ac:dyDescent="0.35">
      <c r="A130" s="4"/>
      <c r="B130" s="9" t="s">
        <v>193</v>
      </c>
      <c r="C130" s="40" t="s">
        <v>25</v>
      </c>
      <c r="D130" s="69">
        <v>22676.81</v>
      </c>
      <c r="G130" s="1">
        <f>D133+D123</f>
        <v>106945.63</v>
      </c>
    </row>
    <row r="131" spans="1:7" x14ac:dyDescent="0.35">
      <c r="A131" s="4"/>
      <c r="B131" s="9" t="s">
        <v>194</v>
      </c>
      <c r="C131" s="40" t="s">
        <v>25</v>
      </c>
      <c r="D131" s="69">
        <f>D129-D130</f>
        <v>175.2599999999984</v>
      </c>
    </row>
    <row r="132" spans="1:7" ht="31" x14ac:dyDescent="0.35">
      <c r="A132" s="4"/>
      <c r="B132" s="9" t="s">
        <v>197</v>
      </c>
      <c r="C132" s="40" t="s">
        <v>25</v>
      </c>
      <c r="D132" s="40">
        <f>D129</f>
        <v>22852.07</v>
      </c>
      <c r="G132" s="74">
        <f>D120+D130</f>
        <v>106125.44</v>
      </c>
    </row>
    <row r="133" spans="1:7" ht="31" x14ac:dyDescent="0.35">
      <c r="A133" s="62">
        <v>35</v>
      </c>
      <c r="B133" s="9" t="s">
        <v>196</v>
      </c>
      <c r="C133" s="40" t="s">
        <v>25</v>
      </c>
      <c r="D133" s="40">
        <f>D132</f>
        <v>22852.07</v>
      </c>
    </row>
    <row r="134" spans="1:7" ht="31" x14ac:dyDescent="0.35">
      <c r="A134" s="4"/>
      <c r="B134" s="9" t="s">
        <v>195</v>
      </c>
      <c r="C134" s="40" t="s">
        <v>25</v>
      </c>
      <c r="D134" s="40">
        <v>0</v>
      </c>
    </row>
    <row r="135" spans="1:7" ht="46.5" x14ac:dyDescent="0.35">
      <c r="A135" s="4"/>
      <c r="B135" s="19" t="s">
        <v>198</v>
      </c>
      <c r="C135" s="40" t="s">
        <v>25</v>
      </c>
      <c r="D135" s="8">
        <v>0</v>
      </c>
      <c r="G135" s="74">
        <f>G130-G132</f>
        <v>820.19000000000233</v>
      </c>
    </row>
    <row r="136" spans="1:7" x14ac:dyDescent="0.35">
      <c r="A136" s="4"/>
      <c r="B136" s="63" t="s">
        <v>80</v>
      </c>
      <c r="C136" s="64" t="s">
        <v>5</v>
      </c>
      <c r="D136" s="65" t="s">
        <v>286</v>
      </c>
    </row>
    <row r="137" spans="1:7" x14ac:dyDescent="0.35">
      <c r="A137" s="4"/>
      <c r="B137" s="19" t="s">
        <v>70</v>
      </c>
      <c r="C137" s="40" t="s">
        <v>5</v>
      </c>
      <c r="D137" s="8" t="s">
        <v>287</v>
      </c>
    </row>
    <row r="138" spans="1:7" x14ac:dyDescent="0.35">
      <c r="A138" s="4"/>
      <c r="B138" s="19" t="s">
        <v>112</v>
      </c>
      <c r="C138" s="40" t="s">
        <v>87</v>
      </c>
      <c r="D138" s="73">
        <f>D139/1581.87</f>
        <v>678.55764380132382</v>
      </c>
    </row>
    <row r="139" spans="1:7" x14ac:dyDescent="0.35">
      <c r="A139" s="4"/>
      <c r="B139" s="19" t="s">
        <v>192</v>
      </c>
      <c r="C139" s="40" t="s">
        <v>25</v>
      </c>
      <c r="D139" s="73">
        <v>1073389.98</v>
      </c>
    </row>
    <row r="140" spans="1:7" x14ac:dyDescent="0.35">
      <c r="A140" s="4"/>
      <c r="B140" s="9" t="s">
        <v>193</v>
      </c>
      <c r="C140" s="40" t="s">
        <v>25</v>
      </c>
      <c r="D140" s="69">
        <v>1065157.8999999999</v>
      </c>
    </row>
    <row r="141" spans="1:7" x14ac:dyDescent="0.35">
      <c r="A141" s="4"/>
      <c r="B141" s="9" t="s">
        <v>194</v>
      </c>
      <c r="C141" s="40" t="s">
        <v>25</v>
      </c>
      <c r="D141" s="69">
        <f>D139-D140</f>
        <v>8232.0800000000745</v>
      </c>
    </row>
    <row r="142" spans="1:7" ht="31" x14ac:dyDescent="0.35">
      <c r="A142" s="4"/>
      <c r="B142" s="9" t="s">
        <v>197</v>
      </c>
      <c r="C142" s="40" t="s">
        <v>25</v>
      </c>
      <c r="D142" s="69">
        <f>D139</f>
        <v>1073389.98</v>
      </c>
    </row>
    <row r="143" spans="1:7" ht="31" x14ac:dyDescent="0.35">
      <c r="A143" s="62">
        <v>36</v>
      </c>
      <c r="B143" s="9" t="s">
        <v>196</v>
      </c>
      <c r="C143" s="40" t="s">
        <v>25</v>
      </c>
      <c r="D143" s="69">
        <f>D142-D144</f>
        <v>607701.5</v>
      </c>
    </row>
    <row r="144" spans="1:7" ht="31" x14ac:dyDescent="0.35">
      <c r="A144" s="4"/>
      <c r="B144" s="9" t="s">
        <v>195</v>
      </c>
      <c r="C144" s="40" t="s">
        <v>25</v>
      </c>
      <c r="D144" s="40">
        <f>465688.48</f>
        <v>465688.48</v>
      </c>
    </row>
    <row r="145" spans="1:4" ht="46.5" x14ac:dyDescent="0.35">
      <c r="A145" s="4"/>
      <c r="B145" s="19" t="s">
        <v>198</v>
      </c>
      <c r="C145" s="40" t="s">
        <v>25</v>
      </c>
      <c r="D145" s="8">
        <v>0</v>
      </c>
    </row>
    <row r="146" spans="1:4" x14ac:dyDescent="0.35">
      <c r="A146" s="4"/>
      <c r="B146" s="63" t="s">
        <v>80</v>
      </c>
      <c r="C146" s="64" t="s">
        <v>5</v>
      </c>
      <c r="D146" s="65" t="s">
        <v>288</v>
      </c>
    </row>
    <row r="147" spans="1:4" x14ac:dyDescent="0.35">
      <c r="A147" s="4"/>
      <c r="B147" s="19" t="s">
        <v>70</v>
      </c>
      <c r="C147" s="40" t="s">
        <v>5</v>
      </c>
      <c r="D147" s="8" t="s">
        <v>289</v>
      </c>
    </row>
    <row r="148" spans="1:4" x14ac:dyDescent="0.35">
      <c r="A148" s="4"/>
      <c r="B148" s="19" t="s">
        <v>112</v>
      </c>
      <c r="C148" s="40" t="s">
        <v>87</v>
      </c>
      <c r="D148" s="73">
        <f>D149/24.29</f>
        <v>8189.0712227254016</v>
      </c>
    </row>
    <row r="149" spans="1:4" x14ac:dyDescent="0.35">
      <c r="A149" s="4"/>
      <c r="B149" s="19" t="s">
        <v>192</v>
      </c>
      <c r="C149" s="40" t="s">
        <v>25</v>
      </c>
      <c r="D149" s="8">
        <v>198912.54</v>
      </c>
    </row>
    <row r="150" spans="1:4" x14ac:dyDescent="0.35">
      <c r="A150" s="4"/>
      <c r="B150" s="9" t="s">
        <v>193</v>
      </c>
      <c r="C150" s="40" t="s">
        <v>25</v>
      </c>
      <c r="D150" s="40">
        <v>197387.03</v>
      </c>
    </row>
    <row r="151" spans="1:4" x14ac:dyDescent="0.35">
      <c r="A151" s="4"/>
      <c r="B151" s="9" t="s">
        <v>194</v>
      </c>
      <c r="C151" s="40" t="s">
        <v>25</v>
      </c>
      <c r="D151" s="40">
        <f>D149-D150</f>
        <v>1525.5100000000093</v>
      </c>
    </row>
    <row r="152" spans="1:4" ht="31" x14ac:dyDescent="0.35">
      <c r="A152" s="4"/>
      <c r="B152" s="9" t="s">
        <v>197</v>
      </c>
      <c r="C152" s="40" t="s">
        <v>25</v>
      </c>
      <c r="D152" s="40">
        <f>D149</f>
        <v>198912.54</v>
      </c>
    </row>
    <row r="153" spans="1:4" ht="31" x14ac:dyDescent="0.35">
      <c r="A153" s="62">
        <v>37</v>
      </c>
      <c r="B153" s="9" t="s">
        <v>196</v>
      </c>
      <c r="C153" s="40" t="s">
        <v>25</v>
      </c>
      <c r="D153" s="40">
        <f>D152</f>
        <v>198912.54</v>
      </c>
    </row>
    <row r="154" spans="1:4" ht="31" x14ac:dyDescent="0.35">
      <c r="A154" s="4"/>
      <c r="B154" s="9" t="s">
        <v>195</v>
      </c>
      <c r="C154" s="40" t="s">
        <v>25</v>
      </c>
      <c r="D154" s="40">
        <f>D152-D153</f>
        <v>0</v>
      </c>
    </row>
    <row r="155" spans="1:4" ht="46.5" x14ac:dyDescent="0.35">
      <c r="A155" s="4"/>
      <c r="B155" s="19" t="s">
        <v>198</v>
      </c>
      <c r="C155" s="40" t="s">
        <v>25</v>
      </c>
      <c r="D155" s="8">
        <v>0</v>
      </c>
    </row>
    <row r="156" spans="1:4" ht="15.75" customHeight="1" x14ac:dyDescent="0.35">
      <c r="A156" s="4"/>
      <c r="B156" s="63" t="s">
        <v>80</v>
      </c>
      <c r="C156" s="64" t="s">
        <v>5</v>
      </c>
      <c r="D156" s="65" t="s">
        <v>290</v>
      </c>
    </row>
    <row r="157" spans="1:4" x14ac:dyDescent="0.35">
      <c r="A157" s="4"/>
      <c r="B157" s="19" t="s">
        <v>70</v>
      </c>
      <c r="C157" s="40" t="s">
        <v>5</v>
      </c>
      <c r="D157" s="8" t="s">
        <v>289</v>
      </c>
    </row>
    <row r="158" spans="1:4" x14ac:dyDescent="0.35">
      <c r="A158" s="4"/>
      <c r="B158" s="19" t="s">
        <v>112</v>
      </c>
      <c r="C158" s="40" t="s">
        <v>87</v>
      </c>
      <c r="D158" s="73">
        <f>D159/94.92</f>
        <v>5076.7569532237676</v>
      </c>
    </row>
    <row r="159" spans="1:4" x14ac:dyDescent="0.35">
      <c r="A159" s="4"/>
      <c r="B159" s="19" t="s">
        <v>192</v>
      </c>
      <c r="C159" s="40" t="s">
        <v>25</v>
      </c>
      <c r="D159" s="8">
        <v>481885.77</v>
      </c>
    </row>
    <row r="160" spans="1:4" x14ac:dyDescent="0.35">
      <c r="A160" s="4"/>
      <c r="B160" s="9" t="s">
        <v>193</v>
      </c>
      <c r="C160" s="40" t="s">
        <v>25</v>
      </c>
      <c r="D160" s="40">
        <v>478190.07</v>
      </c>
    </row>
    <row r="161" spans="1:4" ht="15.75" customHeight="1" x14ac:dyDescent="0.35">
      <c r="A161" s="4"/>
      <c r="B161" s="9" t="s">
        <v>194</v>
      </c>
      <c r="C161" s="40" t="s">
        <v>25</v>
      </c>
      <c r="D161" s="40">
        <f>D159-D160</f>
        <v>3695.7000000000116</v>
      </c>
    </row>
    <row r="162" spans="1:4" ht="31" x14ac:dyDescent="0.35">
      <c r="A162" s="4"/>
      <c r="B162" s="9" t="s">
        <v>197</v>
      </c>
      <c r="C162" s="40" t="s">
        <v>25</v>
      </c>
      <c r="D162" s="40">
        <f>D139*0.4</f>
        <v>429355.99200000003</v>
      </c>
    </row>
    <row r="163" spans="1:4" ht="31" x14ac:dyDescent="0.35">
      <c r="A163" s="62">
        <v>38</v>
      </c>
      <c r="B163" s="9" t="s">
        <v>196</v>
      </c>
      <c r="C163" s="40" t="s">
        <v>25</v>
      </c>
      <c r="D163" s="40">
        <f>D162-D164</f>
        <v>125563.67200000002</v>
      </c>
    </row>
    <row r="164" spans="1:4" ht="31" x14ac:dyDescent="0.35">
      <c r="A164" s="4"/>
      <c r="B164" s="9" t="s">
        <v>195</v>
      </c>
      <c r="C164" s="40" t="s">
        <v>25</v>
      </c>
      <c r="D164" s="40">
        <v>303792.32</v>
      </c>
    </row>
    <row r="165" spans="1:4" ht="46.5" x14ac:dyDescent="0.35">
      <c r="A165" s="4"/>
      <c r="B165" s="19" t="s">
        <v>198</v>
      </c>
      <c r="C165" s="40" t="s">
        <v>25</v>
      </c>
      <c r="D165" s="8">
        <v>0</v>
      </c>
    </row>
    <row r="166" spans="1:4" ht="31" x14ac:dyDescent="0.35">
      <c r="A166" s="4"/>
      <c r="B166" s="63" t="s">
        <v>80</v>
      </c>
      <c r="C166" s="64" t="s">
        <v>5</v>
      </c>
      <c r="D166" s="65" t="s">
        <v>291</v>
      </c>
    </row>
    <row r="167" spans="1:4" x14ac:dyDescent="0.35">
      <c r="A167" s="4"/>
      <c r="B167" s="19" t="s">
        <v>70</v>
      </c>
      <c r="C167" s="40" t="s">
        <v>5</v>
      </c>
      <c r="D167" s="8" t="s">
        <v>289</v>
      </c>
    </row>
    <row r="168" spans="1:4" x14ac:dyDescent="0.35">
      <c r="A168" s="4"/>
      <c r="B168" s="19" t="s">
        <v>112</v>
      </c>
      <c r="C168" s="40" t="s">
        <v>87</v>
      </c>
      <c r="D168" s="73">
        <f>D169/24.29</f>
        <v>15297.641827912721</v>
      </c>
    </row>
    <row r="169" spans="1:4" x14ac:dyDescent="0.35">
      <c r="A169" s="4"/>
      <c r="B169" s="19" t="s">
        <v>192</v>
      </c>
      <c r="C169" s="40" t="s">
        <v>25</v>
      </c>
      <c r="D169" s="8">
        <f>198912.54+123340.44+11072.9+38253.84</f>
        <v>371579.72</v>
      </c>
    </row>
    <row r="170" spans="1:4" x14ac:dyDescent="0.35">
      <c r="A170" s="4"/>
      <c r="B170" s="9" t="s">
        <v>193</v>
      </c>
      <c r="C170" s="40" t="s">
        <v>25</v>
      </c>
      <c r="D170" s="40">
        <f>122394.51+197387.03+37960.46+10987.98</f>
        <v>368729.98</v>
      </c>
    </row>
    <row r="171" spans="1:4" x14ac:dyDescent="0.35">
      <c r="A171" s="4"/>
      <c r="B171" s="9" t="s">
        <v>194</v>
      </c>
      <c r="C171" s="40" t="s">
        <v>25</v>
      </c>
      <c r="D171" s="40">
        <f>D169-D170</f>
        <v>2849.7399999999907</v>
      </c>
    </row>
    <row r="172" spans="1:4" ht="31" x14ac:dyDescent="0.35">
      <c r="A172" s="4"/>
      <c r="B172" s="9" t="s">
        <v>197</v>
      </c>
      <c r="C172" s="40" t="s">
        <v>25</v>
      </c>
      <c r="D172" s="40">
        <f>D169</f>
        <v>371579.72</v>
      </c>
    </row>
    <row r="173" spans="1:4" ht="31" x14ac:dyDescent="0.35">
      <c r="B173" s="9" t="s">
        <v>196</v>
      </c>
      <c r="C173" s="40" t="s">
        <v>25</v>
      </c>
      <c r="D173" s="40">
        <f>D172</f>
        <v>371579.72</v>
      </c>
    </row>
    <row r="174" spans="1:4" ht="31" x14ac:dyDescent="0.35">
      <c r="B174" s="9" t="s">
        <v>195</v>
      </c>
      <c r="C174" s="40" t="s">
        <v>25</v>
      </c>
      <c r="D174" s="69">
        <f>D172-D173</f>
        <v>0</v>
      </c>
    </row>
    <row r="175" spans="1:4" ht="46.5" x14ac:dyDescent="0.35">
      <c r="B175" s="19" t="s">
        <v>198</v>
      </c>
      <c r="C175" s="40" t="s">
        <v>25</v>
      </c>
      <c r="D175" s="8">
        <v>0</v>
      </c>
    </row>
  </sheetData>
  <mergeCells count="51">
    <mergeCell ref="C98:D98"/>
    <mergeCell ref="C100:D100"/>
    <mergeCell ref="C101:D101"/>
    <mergeCell ref="C91:D91"/>
    <mergeCell ref="C92:D92"/>
    <mergeCell ref="C94:D94"/>
    <mergeCell ref="C95:D95"/>
    <mergeCell ref="C97:D97"/>
    <mergeCell ref="C89:D89"/>
    <mergeCell ref="C79:D79"/>
    <mergeCell ref="C80:D80"/>
    <mergeCell ref="C82:D82"/>
    <mergeCell ref="C83:D83"/>
    <mergeCell ref="C85:D85"/>
    <mergeCell ref="C86:D86"/>
    <mergeCell ref="C67:D67"/>
    <mergeCell ref="C68:D68"/>
    <mergeCell ref="C70:D70"/>
    <mergeCell ref="C71:D71"/>
    <mergeCell ref="C88:D88"/>
    <mergeCell ref="C59:D59"/>
    <mergeCell ref="C61:D61"/>
    <mergeCell ref="C62:D62"/>
    <mergeCell ref="C64:D64"/>
    <mergeCell ref="C65:D65"/>
    <mergeCell ref="A1:D1"/>
    <mergeCell ref="A7:D7"/>
    <mergeCell ref="A25:D25"/>
    <mergeCell ref="C29:D29"/>
    <mergeCell ref="C30:D30"/>
    <mergeCell ref="C32:D32"/>
    <mergeCell ref="C33:D33"/>
    <mergeCell ref="C35:D35"/>
    <mergeCell ref="C36:D36"/>
    <mergeCell ref="C38:D38"/>
    <mergeCell ref="C39:D39"/>
    <mergeCell ref="C73:D73"/>
    <mergeCell ref="C74:D74"/>
    <mergeCell ref="C76:D76"/>
    <mergeCell ref="C77:D77"/>
    <mergeCell ref="C41:D41"/>
    <mergeCell ref="C42:D42"/>
    <mergeCell ref="C44:D44"/>
    <mergeCell ref="C45:D45"/>
    <mergeCell ref="C47:D47"/>
    <mergeCell ref="C48:D48"/>
    <mergeCell ref="C50:D50"/>
    <mergeCell ref="C51:D51"/>
    <mergeCell ref="C55:D55"/>
    <mergeCell ref="C56:D56"/>
    <mergeCell ref="C58:D58"/>
  </mergeCells>
  <pageMargins left="0.70866141732283472" right="0.70866141732283472" top="0.31496062992125984" bottom="0.31496062992125984" header="0.31496062992125984" footer="0.31496062992125984"/>
  <pageSetup paperSize="9" scale="76" orientation="portrait" verticalDpi="0" r:id="rId1"/>
  <rowBreaks count="3" manualBreakCount="3">
    <brk id="24" max="3" man="1"/>
    <brk id="51" max="3" man="1"/>
    <brk id="13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  <vt:lpstr>'2.8'!Заголовки_для_печати</vt:lpstr>
      <vt:lpstr>'2.8'!Область_печати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2018-07-03T20:13:37Z</dcterms:modified>
</cp:coreProperties>
</file>